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enry\Documents\ICR\Data 2021\"/>
    </mc:Choice>
  </mc:AlternateContent>
  <xr:revisionPtr revIDLastSave="0" documentId="13_ncr:1_{3BF3ABD0-5DA7-4FBA-BEAC-DF8C6508DD0A}" xr6:coauthVersionLast="47" xr6:coauthVersionMax="47" xr10:uidLastSave="{00000000-0000-0000-0000-000000000000}"/>
  <bookViews>
    <workbookView xWindow="23880" yWindow="-120" windowWidth="29040" windowHeight="15840" tabRatio="840" xr2:uid="{00000000-000D-0000-FFFF-FFFF00000000}"/>
  </bookViews>
  <sheets>
    <sheet name="Presentación" sheetId="11" r:id="rId1"/>
    <sheet name="Dashboard" sheetId="9" r:id="rId2"/>
    <sheet name="Capital Institucional" sheetId="3" r:id="rId3"/>
    <sheet name="Capital Natural" sheetId="4" r:id="rId4"/>
    <sheet name="Capital Humano y Social" sheetId="5" r:id="rId5"/>
    <sheet name="Capital Financiero" sheetId="6" r:id="rId6"/>
    <sheet name="Capital Infraestructura" sheetId="7" r:id="rId7"/>
    <sheet name="Dimensiones y Pilares" sheetId="10" r:id="rId8"/>
    <sheet name="DataDashboard" sheetId="8" state="hidden" r:id="rId9"/>
    <sheet name="TablasDinámicas" sheetId="2" state="hidden" r:id="rId10"/>
  </sheets>
  <definedNames>
    <definedName name="SegmentaciónDeDatos_Regiones_ICR">#N/A</definedName>
  </definedNames>
  <calcPr calcId="191029"/>
  <pivotCaches>
    <pivotCache cacheId="0" r:id="rId11"/>
  </pivotCaches>
  <extLst>
    <ext xmlns:x14="http://schemas.microsoft.com/office/spreadsheetml/2009/9/main" uri="{BBE1A952-AA13-448e-AADC-164F8A28A991}">
      <x14:slicerCaches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8" l="1"/>
  <c r="T4" i="8"/>
  <c r="T5" i="8"/>
  <c r="T2" i="8"/>
  <c r="C18" i="9"/>
  <c r="Q3" i="8" l="1"/>
  <c r="Q4" i="8"/>
  <c r="Q5" i="8"/>
  <c r="Q2" i="8"/>
  <c r="L3" i="8" l="1"/>
  <c r="L4" i="8"/>
  <c r="L5" i="8"/>
  <c r="L2" i="8"/>
  <c r="I3" i="8" l="1"/>
  <c r="I4" i="8"/>
  <c r="I5" i="8"/>
  <c r="I2" i="8"/>
  <c r="Y3" i="8" l="1"/>
  <c r="Y4" i="8"/>
  <c r="Y5" i="8"/>
  <c r="Y2" i="8"/>
  <c r="L18" i="9"/>
  <c r="I18" i="9"/>
  <c r="O18" i="9"/>
  <c r="I10" i="9"/>
  <c r="F18" i="9"/>
</calcChain>
</file>

<file path=xl/sharedStrings.xml><?xml version="1.0" encoding="utf-8"?>
<sst xmlns="http://schemas.openxmlformats.org/spreadsheetml/2006/main" count="387" uniqueCount="297">
  <si>
    <t>Geo.Código</t>
  </si>
  <si>
    <t>Departamento</t>
  </si>
  <si>
    <t>Municipio</t>
  </si>
  <si>
    <t>Región</t>
  </si>
  <si>
    <t>Regiones ICR</t>
  </si>
  <si>
    <t>Índice de Municipio</t>
  </si>
  <si>
    <t>Índice de Municipalidad</t>
  </si>
  <si>
    <t>Plan de Desarrollo Municipal con Enfoque de Ordenamiento</t>
  </si>
  <si>
    <t>Estrategia de Desarrollo Económico Regional</t>
  </si>
  <si>
    <t>Agendas Turísticas</t>
  </si>
  <si>
    <t>Plan de Gestión y Mitigación de Riesgos</t>
  </si>
  <si>
    <t>Plan de Manejo y Conservación Ambiental</t>
  </si>
  <si>
    <t>Plan de Ordenamiento Territorial Regional</t>
  </si>
  <si>
    <t>Plan de Desarrollo Económico Regional</t>
  </si>
  <si>
    <t>Plan de Desarrollo Sostenible Regional</t>
  </si>
  <si>
    <t>Agenda de Competitividad Regional</t>
  </si>
  <si>
    <t>Poder Ejecutivo</t>
  </si>
  <si>
    <t>Poder Legislativo</t>
  </si>
  <si>
    <t>Poder Judicial</t>
  </si>
  <si>
    <t>Agricola</t>
  </si>
  <si>
    <t>Bosque</t>
  </si>
  <si>
    <t>Urbano</t>
  </si>
  <si>
    <t>Planes de Manejo</t>
  </si>
  <si>
    <t>Parques Nacionales</t>
  </si>
  <si>
    <t>Area de Manejo de Habitat por Especie</t>
  </si>
  <si>
    <t>Area de Produccion de Agua</t>
  </si>
  <si>
    <t>Area de Uso Multiple</t>
  </si>
  <si>
    <t>Jardin Botanico</t>
  </si>
  <si>
    <t>Monumento Cultural</t>
  </si>
  <si>
    <t>Monumento Natural</t>
  </si>
  <si>
    <t>Refugio de Vida Silvestre</t>
  </si>
  <si>
    <t>Reserva Antropologica y Forestal</t>
  </si>
  <si>
    <t>Reserva de Recursos</t>
  </si>
  <si>
    <t>Reserva Forestal</t>
  </si>
  <si>
    <t>Zona de Reserva Ecologica</t>
  </si>
  <si>
    <t>Cabildo Abierto</t>
  </si>
  <si>
    <t>CDM</t>
  </si>
  <si>
    <t>CODEM</t>
  </si>
  <si>
    <t>Comisionado Municipal</t>
  </si>
  <si>
    <t>Comisionado de Transparencia</t>
  </si>
  <si>
    <t>Organizaciones Deportivas</t>
  </si>
  <si>
    <t>Patronatos</t>
  </si>
  <si>
    <t>Organizaciones de Padres de Familia</t>
  </si>
  <si>
    <t>Juntas de Agua</t>
  </si>
  <si>
    <t>Iglesias</t>
  </si>
  <si>
    <t>OPD's</t>
  </si>
  <si>
    <t>Proyectos</t>
  </si>
  <si>
    <t>Programas</t>
  </si>
  <si>
    <t>Zona - Urbano</t>
  </si>
  <si>
    <t>Zona - Rural</t>
  </si>
  <si>
    <t>Género - Hombre</t>
  </si>
  <si>
    <t>Género - Mujer</t>
  </si>
  <si>
    <t>Inhábil - Menores - Zona - Urbano</t>
  </si>
  <si>
    <t>Inhábil - Menores - Zona - Rural</t>
  </si>
  <si>
    <t>Inhábil - Menores - Género - Hombre</t>
  </si>
  <si>
    <t>Inhábil - Menores - Género - Mujer</t>
  </si>
  <si>
    <t>Inhábil - Adulto Mayor - Zona - Urbano</t>
  </si>
  <si>
    <t>Inhábil - Adulto Mayor - Zona - Rural</t>
  </si>
  <si>
    <t>Inhábil - Adulto Mayor - Género - Hombre</t>
  </si>
  <si>
    <t>Inhábil - Adulto Mayor - Género - Mujer</t>
  </si>
  <si>
    <t>PEA - Zona - Urbano</t>
  </si>
  <si>
    <t>PEA - Zona - Rural</t>
  </si>
  <si>
    <t>PEA - Género - Hombre</t>
  </si>
  <si>
    <t>PEA - Género - Mujer</t>
  </si>
  <si>
    <t>PEA - Ocupados - Empleado Privado</t>
  </si>
  <si>
    <t>PEA - Ocupados - Empleado Público</t>
  </si>
  <si>
    <t>PEA - Ocupados -Empresario</t>
  </si>
  <si>
    <t>PEA - Ocupados - Cuenta Propia - Emprendedurismo</t>
  </si>
  <si>
    <t>PEA - Desocupados</t>
  </si>
  <si>
    <t>PEI - Zona - Urbano</t>
  </si>
  <si>
    <t>PEI - Zona - Rural</t>
  </si>
  <si>
    <t>PEI - Género - Hombre</t>
  </si>
  <si>
    <t>PEI - Género - Mujer</t>
  </si>
  <si>
    <t>Jubilado/Pensionado</t>
  </si>
  <si>
    <t>Estudiante</t>
  </si>
  <si>
    <t>Discapacitado</t>
  </si>
  <si>
    <t>Nivel - Pre-Básica</t>
  </si>
  <si>
    <t>Nivel - Básica</t>
  </si>
  <si>
    <t>Nivel - Media</t>
  </si>
  <si>
    <t>Nivel - Superior</t>
  </si>
  <si>
    <t>Hacinamiento - Urbano</t>
  </si>
  <si>
    <t>Hacinamiento - Rural</t>
  </si>
  <si>
    <t>NBI - Urbano</t>
  </si>
  <si>
    <t>NBI - Rural</t>
  </si>
  <si>
    <t>Migrantes Retornados</t>
  </si>
  <si>
    <t>Esperanza de Vida</t>
  </si>
  <si>
    <t>Bancos Comerciales</t>
  </si>
  <si>
    <t>Sociedades Financieras</t>
  </si>
  <si>
    <t>Organizaciones Privadas de Desarrollo Financieras</t>
  </si>
  <si>
    <t>Cooperativas</t>
  </si>
  <si>
    <t>Cajas Rurales</t>
  </si>
  <si>
    <t>Préstamos con destino a la Agricultura</t>
  </si>
  <si>
    <t>Préstamos con destino a la Apicultura</t>
  </si>
  <si>
    <t>Préstamos con destino a la Avicultura</t>
  </si>
  <si>
    <t>Préstamos con destino a la Comercio</t>
  </si>
  <si>
    <t>Préstamos con destino a la Consumo</t>
  </si>
  <si>
    <t>Préstamos con destino a la Exp. y explor. min. y can.</t>
  </si>
  <si>
    <t>Préstamos con destino a la Financiamiento de exp.</t>
  </si>
  <si>
    <t>Préstamos con destino a la Ganadería</t>
  </si>
  <si>
    <t>Préstamos con destino a la Industrias</t>
  </si>
  <si>
    <t>Préstamos con destino a la Pesca</t>
  </si>
  <si>
    <t>Préstamos con destino a la Préstamos sobre pólizas</t>
  </si>
  <si>
    <t>Préstamos con destino a la Propiedad raíz</t>
  </si>
  <si>
    <t>Préstamos con destino a la Servicios</t>
  </si>
  <si>
    <t>Préstamos con destino a la Silvicultura</t>
  </si>
  <si>
    <t>Préstamos con destino a la Transporte y comunic.</t>
  </si>
  <si>
    <t>Agricultura, Ganadería, Caza Y Silvicultura</t>
  </si>
  <si>
    <t>Industrias Manufactureras</t>
  </si>
  <si>
    <t>Suministro De Electricidad, Gas Y Agua</t>
  </si>
  <si>
    <t>Construcción</t>
  </si>
  <si>
    <t>Comercio Al Por Mayor Y Al Por Menor; Reparacion De Vehiculo</t>
  </si>
  <si>
    <t>Transporte, Almacenamiento Y Comunicaciones</t>
  </si>
  <si>
    <t>Intermediacion Financiera</t>
  </si>
  <si>
    <t>Actividades Inmobiliarias, Empresariales Y De Alquiler</t>
  </si>
  <si>
    <t>Administracion Publica Y Defensa; Planes De Seguridad Social</t>
  </si>
  <si>
    <t>Ensenanza</t>
  </si>
  <si>
    <t>Servicios Sociales Y Desalud</t>
  </si>
  <si>
    <t>Otras Actividades De Servicios Comunitarias, Sociales Y Pers</t>
  </si>
  <si>
    <t>Red Vial - Primaria</t>
  </si>
  <si>
    <t>Red Vial - Secudaria</t>
  </si>
  <si>
    <t>Red Vial - Terciaria</t>
  </si>
  <si>
    <t>Red Vial - Corredor Logístico</t>
  </si>
  <si>
    <t>Puerto</t>
  </si>
  <si>
    <t>Aeropuertos Primarios</t>
  </si>
  <si>
    <t>Aeropuertos Secundarios (Aerodromos)</t>
  </si>
  <si>
    <t>Bus Internacional con Destino/Salida</t>
  </si>
  <si>
    <t>Bus Interurbano Directo</t>
  </si>
  <si>
    <t>Bus Interurbano Ejecutivo</t>
  </si>
  <si>
    <t>Bus Interurbano Regular</t>
  </si>
  <si>
    <t>Bus Urbano Rápido</t>
  </si>
  <si>
    <t>Bus Urbano Regular</t>
  </si>
  <si>
    <t>Mototaxi</t>
  </si>
  <si>
    <t>Taxi Colectivo o de Punto</t>
  </si>
  <si>
    <t>Taxi Directo o de Barrido</t>
  </si>
  <si>
    <t>Transporte - Terminal de Transporte</t>
  </si>
  <si>
    <t>Densidad Telefonía Fija (LTF * 100 habitantes)</t>
  </si>
  <si>
    <t>Densidad Internet Fijo (NSI * 100 habitantes)</t>
  </si>
  <si>
    <t>Cobertura Geográfica 2G</t>
  </si>
  <si>
    <t>Cobertura Población 2G</t>
  </si>
  <si>
    <t>Cobertura Geográfica 3G</t>
  </si>
  <si>
    <t>Cobertura Población 3G</t>
  </si>
  <si>
    <t>Cobertura Geográfica 4G</t>
  </si>
  <si>
    <t>Cobertura Población 4G</t>
  </si>
  <si>
    <t>Cobertura de Energía</t>
  </si>
  <si>
    <t>Indice de Cobertura Eléctrica</t>
  </si>
  <si>
    <t>Indice de Acceso a Electricidad</t>
  </si>
  <si>
    <t>Generación - ARRENDAMIENTO (FÓSIL-DIESEL)</t>
  </si>
  <si>
    <t>Generación - BIOMASA</t>
  </si>
  <si>
    <t>Generación - CARBON (PET-COQUE)</t>
  </si>
  <si>
    <t>Generación - EÓLICO</t>
  </si>
  <si>
    <t>Generación - OTRAS FUENTES (FÓSIL-BUNKER)</t>
  </si>
  <si>
    <t>Generación - TÉRMICA PLANTAS DE ENEE (FÓSIL-BUNKER)</t>
  </si>
  <si>
    <t>Generación - GEOTÉRMICA</t>
  </si>
  <si>
    <t>Generación - HIDROELÉCTRICAS</t>
  </si>
  <si>
    <t>Generación - PLANTAS PRIVADAS (FÓSIL-BUNKER)</t>
  </si>
  <si>
    <t>Generación - SOLAR FOTOVOLTAICO</t>
  </si>
  <si>
    <t>Red de Alta Tensión</t>
  </si>
  <si>
    <t>Juntas de Agua que realizan análisis de Calidad de Agua</t>
  </si>
  <si>
    <t>Agua y Saneamiento - Agua Potable - Cobertura Global</t>
  </si>
  <si>
    <t>Agua y Saneamiento - Agua Potable - Problemas de acceso NBI</t>
  </si>
  <si>
    <t>Agua y Saneamiento - Saneamiento - Cobertura Global</t>
  </si>
  <si>
    <t>Agua y Saneamiento - Saneamiento - Distribución Zonal - Urbana</t>
  </si>
  <si>
    <t>Disposición de Desechos Sólidos - Cobertura Global</t>
  </si>
  <si>
    <t>Disposición de Desechos Sólidos - Disposición Libre</t>
  </si>
  <si>
    <t>Disposición de Desechos Sólidos - Quemas</t>
  </si>
  <si>
    <t>Disposición de Desechos Sólidos - Disposición Final - Botadero Controlado</t>
  </si>
  <si>
    <t>Disposición de Desechos Sólidos - Disposición Final - Botadero a Cielo Abierto</t>
  </si>
  <si>
    <t>Disposición de Desechos Sólidos - Disposición Final - Relleno Sanitario</t>
  </si>
  <si>
    <t>Disposición de Desechos Sólidos - Disposición Final - Disposición Libre</t>
  </si>
  <si>
    <t>Mercado Municipal - Mercado</t>
  </si>
  <si>
    <t>Mercado Municipal - Ferias Artesanales</t>
  </si>
  <si>
    <t>Rastro Municipal - Fiel del Rastro</t>
  </si>
  <si>
    <t>Rastro Municipal - Procesadora de Carnes</t>
  </si>
  <si>
    <t>Rastro Municipal - Matanza individual</t>
  </si>
  <si>
    <t>Limpieza Municipal - Limpieza de Calles</t>
  </si>
  <si>
    <t>Limpieza Municipal - Ornato</t>
  </si>
  <si>
    <t>Limpieza Municipal - Tren de Aseo</t>
  </si>
  <si>
    <t>Cementerio - Público</t>
  </si>
  <si>
    <t>Cementerio - Privado</t>
  </si>
  <si>
    <t>Aduanas</t>
  </si>
  <si>
    <t>Público - Primer Nivel - Centro Atención Especial</t>
  </si>
  <si>
    <t>Público - Primer Nivel - Centro De Salud Con Médico Y Odontólogo</t>
  </si>
  <si>
    <t>Público - Primer Nivel - Centro De Salud Rural</t>
  </si>
  <si>
    <t>Público - Primer Nivel - Centro Ontológico</t>
  </si>
  <si>
    <t>Público - Primer Nivel - Clínica Materno Infantil</t>
  </si>
  <si>
    <t>Público - Primer Nivel - Clínica Periférica</t>
  </si>
  <si>
    <t>Público - Primer Nivel - Hospital Del Área</t>
  </si>
  <si>
    <t>Público - Primer Nivel - Hospital Regional</t>
  </si>
  <si>
    <t>Público - Primer Nivel - Laboratorio Regional</t>
  </si>
  <si>
    <t>Público - Primer Nivel - Salud Policlínico</t>
  </si>
  <si>
    <t>Servicios Sociales - Guarderías</t>
  </si>
  <si>
    <t>Servicios Sociales - Hogar de Ansianos</t>
  </si>
  <si>
    <t>Servicios Sociales - Niños de y en la Calle</t>
  </si>
  <si>
    <t>Pública - Policía Nacional - Estación</t>
  </si>
  <si>
    <t>Pública - Policía Nacional - Subestación</t>
  </si>
  <si>
    <t>Pública - Policía Municipal</t>
  </si>
  <si>
    <t>Pública - Centro Penitenciario</t>
  </si>
  <si>
    <t>Homicidios</t>
  </si>
  <si>
    <t>Raptos</t>
  </si>
  <si>
    <t>Secuestros</t>
  </si>
  <si>
    <t>Empresas de Seguridad Privada</t>
  </si>
  <si>
    <t>Estadio</t>
  </si>
  <si>
    <t>Poli deportivos</t>
  </si>
  <si>
    <t>Canchas abiertas</t>
  </si>
  <si>
    <t>Parques</t>
  </si>
  <si>
    <t>Plaza</t>
  </si>
  <si>
    <t>Museo</t>
  </si>
  <si>
    <t>Cine</t>
  </si>
  <si>
    <t>Biblioteca</t>
  </si>
  <si>
    <t>Centro de Conferencias</t>
  </si>
  <si>
    <t>Bomberos</t>
  </si>
  <si>
    <t>Cruz Roja</t>
  </si>
  <si>
    <t>Región Atlántica</t>
  </si>
  <si>
    <t>Región Valle de Sula</t>
  </si>
  <si>
    <t>Región Centro</t>
  </si>
  <si>
    <t>Región Golfo de Fonseca</t>
  </si>
  <si>
    <t>Índice de Desarrollo Municipal</t>
  </si>
  <si>
    <t>Plan de Ordenamiento</t>
  </si>
  <si>
    <t>Estrategia de Desarrollo Económico Sostenible</t>
  </si>
  <si>
    <t>Estrategia de Gestión Ambiental y Mitigación de Riesgos</t>
  </si>
  <si>
    <t>Planes Regionales</t>
  </si>
  <si>
    <t>Planificación</t>
  </si>
  <si>
    <t>Instituciones Gubernamentales</t>
  </si>
  <si>
    <t>Instituciones Nacionales</t>
  </si>
  <si>
    <t>Capital Institucional</t>
  </si>
  <si>
    <t>Uso del Suelo</t>
  </si>
  <si>
    <t>Áreas Protegidas</t>
  </si>
  <si>
    <t>Oferta Turística</t>
  </si>
  <si>
    <t>Recursos Ambientales</t>
  </si>
  <si>
    <t>Capital Natural</t>
  </si>
  <si>
    <t>Participación Ciudadana</t>
  </si>
  <si>
    <t>Organizaciones Civiles</t>
  </si>
  <si>
    <t>Proyectos y Programas</t>
  </si>
  <si>
    <t>Población</t>
  </si>
  <si>
    <t>Hábil</t>
  </si>
  <si>
    <t>Población Estudiantil</t>
  </si>
  <si>
    <t>Vivienda</t>
  </si>
  <si>
    <t>Migración</t>
  </si>
  <si>
    <t>Salud</t>
  </si>
  <si>
    <t>Demografía</t>
  </si>
  <si>
    <t>Capital Humano y Social</t>
  </si>
  <si>
    <t>Sistema Bancario</t>
  </si>
  <si>
    <t>Instituciones Fiancieras</t>
  </si>
  <si>
    <t>Oferta Financiera</t>
  </si>
  <si>
    <t>Capital Financiero</t>
  </si>
  <si>
    <t>Infraestructura Económica</t>
  </si>
  <si>
    <t>Comunicación</t>
  </si>
  <si>
    <t>Telecomunicaciones</t>
  </si>
  <si>
    <t>Energía Eléctrica</t>
  </si>
  <si>
    <t>Prestación de Servicios Públicos</t>
  </si>
  <si>
    <t>Infraestructura Productiva</t>
  </si>
  <si>
    <t>Educación</t>
  </si>
  <si>
    <t>Seguridad</t>
  </si>
  <si>
    <t>Equipamiento Deportivo y Espacios Públicos</t>
  </si>
  <si>
    <t>Cultura y Turismo</t>
  </si>
  <si>
    <t>Infraestructura Social</t>
  </si>
  <si>
    <t>Capital Infraestructura</t>
  </si>
  <si>
    <t>Promedio de Índice de Desarrollo Municipal</t>
  </si>
  <si>
    <t>Promedio de Planificación</t>
  </si>
  <si>
    <t>Promedio de Instituciones Nacionales</t>
  </si>
  <si>
    <t>Valores</t>
  </si>
  <si>
    <t>Promedio de Uso del Suelo</t>
  </si>
  <si>
    <t>Promedio de Recursos Ambientales</t>
  </si>
  <si>
    <t>Promedio de Demografía</t>
  </si>
  <si>
    <t>Promedio de Participación Ciudadana</t>
  </si>
  <si>
    <t>Promedio de Organizaciones Civiles</t>
  </si>
  <si>
    <t>Promedio de Proyectos y Programas</t>
  </si>
  <si>
    <t>Promedio de Oferta Financiera</t>
  </si>
  <si>
    <t>Promedio de Capital Financiero</t>
  </si>
  <si>
    <t>Promedio de Instituciones Fiancieras</t>
  </si>
  <si>
    <t>Promedio de Infraestructura Económica</t>
  </si>
  <si>
    <t>Promedio de Infraestructura Productiva</t>
  </si>
  <si>
    <t>Promedio de Infraestructura Social</t>
  </si>
  <si>
    <t>ICR</t>
  </si>
  <si>
    <t>Promedio de Capital Institucional</t>
  </si>
  <si>
    <t>Promedio de Capital Natural</t>
  </si>
  <si>
    <t>Promedio de Capital Humano y Social</t>
  </si>
  <si>
    <t>Promedio de Capital Infraestructura</t>
  </si>
  <si>
    <t>Promedio de ICR</t>
  </si>
  <si>
    <t>Filtro por regiones</t>
  </si>
  <si>
    <t>Dimensiones y Pilares</t>
  </si>
  <si>
    <t>Dashboard</t>
  </si>
  <si>
    <t xml:space="preserve">Plan Municipal de Ordenamiento Territorial </t>
  </si>
  <si>
    <t>Cuerpos de Agua</t>
  </si>
  <si>
    <t>Áreas de Reserva</t>
  </si>
  <si>
    <t>ONG's</t>
  </si>
  <si>
    <t>Nivel - Posgrado*</t>
  </si>
  <si>
    <t>Explotación De Minas Y Canteras</t>
  </si>
  <si>
    <t>Hoteles Y Restaurantes</t>
  </si>
  <si>
    <t>Público - Pre-Básica</t>
  </si>
  <si>
    <t>Público - Básica</t>
  </si>
  <si>
    <t>Público - Media</t>
  </si>
  <si>
    <t>Público - Superior</t>
  </si>
  <si>
    <t>Universidades Privadas</t>
  </si>
  <si>
    <t>Lesiones con Arma Blanca</t>
  </si>
  <si>
    <t>Lesiones con Arma de Fuego</t>
  </si>
  <si>
    <t>Bus Urbano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</si>
</sst>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Raleway"/>
      <family val="2"/>
    </font>
    <font>
      <b/>
      <sz val="10"/>
      <color theme="1"/>
      <name val="Raleway"/>
      <family val="2"/>
    </font>
    <font>
      <sz val="11"/>
      <color theme="1"/>
      <name val="Raleway"/>
    </font>
    <font>
      <b/>
      <sz val="18"/>
      <color rgb="FFEAB41C"/>
      <name val="Raleway"/>
    </font>
    <font>
      <b/>
      <sz val="24"/>
      <color rgb="FFEAB41C"/>
      <name val="Raleway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Raleway"/>
      <family val="2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C9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0" fontId="0" fillId="2" borderId="0" xfId="0" applyFill="1"/>
    <xf numFmtId="2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8" borderId="0" xfId="0" applyFont="1" applyFill="1"/>
    <xf numFmtId="2" fontId="7" fillId="8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0" fontId="8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Continuous" vertical="center"/>
    </xf>
    <xf numFmtId="0" fontId="10" fillId="2" borderId="0" xfId="2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1" fillId="7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9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/>
    <xf numFmtId="2" fontId="12" fillId="4" borderId="1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1" fillId="7" borderId="6" xfId="0" applyFont="1" applyFill="1" applyBorder="1"/>
    <xf numFmtId="0" fontId="1" fillId="9" borderId="1" xfId="0" applyFont="1" applyFill="1" applyBorder="1" applyAlignment="1">
      <alignment wrapText="1"/>
    </xf>
    <xf numFmtId="2" fontId="1" fillId="9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5" fontId="12" fillId="4" borderId="1" xfId="0" applyNumberFormat="1" applyFont="1" applyFill="1" applyBorder="1"/>
    <xf numFmtId="0" fontId="14" fillId="10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/>
    </xf>
    <xf numFmtId="0" fontId="14" fillId="10" borderId="1" xfId="0" applyFont="1" applyFill="1" applyBorder="1"/>
    <xf numFmtId="0" fontId="15" fillId="11" borderId="1" xfId="0" applyFont="1" applyFill="1" applyBorder="1"/>
    <xf numFmtId="0" fontId="16" fillId="12" borderId="1" xfId="0" applyFont="1" applyFill="1" applyBorder="1" applyAlignment="1">
      <alignment horizontal="left" vertical="center" wrapText="1"/>
    </xf>
    <xf numFmtId="0" fontId="16" fillId="13" borderId="1" xfId="0" applyFont="1" applyFill="1" applyBorder="1"/>
    <xf numFmtId="0" fontId="17" fillId="12" borderId="1" xfId="0" applyFont="1" applyFill="1" applyBorder="1"/>
    <xf numFmtId="0" fontId="18" fillId="14" borderId="1" xfId="0" applyFont="1" applyFill="1" applyBorder="1"/>
    <xf numFmtId="2" fontId="18" fillId="14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XLConnect.Numeric" xfId="1" xr:uid="{00000000-0005-0000-0000-000001000000}"/>
  </cellStyles>
  <dxfs count="43"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font>
        <b val="0"/>
        <i val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segmentación de datos Nuevo" pivot="0" table="0" count="1" xr9:uid="{00000000-0011-0000-FFFF-FFFF00000000}">
      <tableStyleElement type="wholeTable" dxfId="42"/>
    </tableStyle>
  </tableStyles>
  <colors>
    <mruColors>
      <color rgb="FFEAB41C"/>
      <color rgb="FF002C9E"/>
      <color rgb="FF32A852"/>
      <color rgb="FFF9744B"/>
      <color rgb="FFFFB300"/>
      <color rgb="FFFFFF00"/>
      <color rgb="FFFFCC9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Nuevo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[DATA-ICR_HN2022.xlsx]TablasDinámicas!TablaDinámica1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EAB41C"/>
                </a:solidFill>
              </a:rPr>
              <a:t>Dimensiones del Capital Institucional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2C9E"/>
          </a:solidFill>
          <a:ln>
            <a:noFill/>
          </a:ln>
          <a:effectLst/>
        </c:spPr>
      </c:pivotFmt>
      <c:pivotFmt>
        <c:idx val="4"/>
        <c:spPr>
          <a:solidFill>
            <a:schemeClr val="bg1"/>
          </a:solidFill>
          <a:ln>
            <a:noFill/>
          </a:ln>
          <a:effectLst/>
        </c:spPr>
      </c:pivotFmt>
      <c:pivotFmt>
        <c:idx val="5"/>
        <c:spPr>
          <a:solidFill>
            <a:schemeClr val="bg1"/>
          </a:solidFill>
          <a:ln>
            <a:noFill/>
          </a:ln>
          <a:effectLst/>
        </c:spPr>
      </c:pivotFmt>
      <c:pivotFmt>
        <c:idx val="6"/>
        <c:spPr>
          <a:solidFill>
            <a:schemeClr val="bg1"/>
          </a:solidFill>
          <a:ln>
            <a:noFill/>
          </a:ln>
          <a:effectLst/>
        </c:spPr>
      </c:pivotFmt>
      <c:pivotFmt>
        <c:idx val="7"/>
        <c:spPr>
          <a:solidFill>
            <a:srgbClr val="002C9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C9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56-4E5E-9AC5-21847B7FC78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156-4E5E-9AC5-21847B7FC78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56-4E5E-9AC5-21847B7FC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TablasDinámicas!$A$2:$A$4</c:f>
              <c:strCache>
                <c:ptCount val="3"/>
                <c:pt idx="0">
                  <c:v>Promedio de Índice de Desarrollo Municipal</c:v>
                </c:pt>
                <c:pt idx="1">
                  <c:v>Promedio de Planificación</c:v>
                </c:pt>
                <c:pt idx="2">
                  <c:v>Promedio de Instituciones Nacionales</c:v>
                </c:pt>
              </c:strCache>
            </c:strRef>
          </c:cat>
          <c:val>
            <c:numRef>
              <c:f>TablasDinámicas!$B$2:$B$4</c:f>
              <c:numCache>
                <c:formatCode>0.00</c:formatCode>
                <c:ptCount val="3"/>
                <c:pt idx="0">
                  <c:v>3.1410120366735517</c:v>
                </c:pt>
                <c:pt idx="1">
                  <c:v>6.666666666666667</c:v>
                </c:pt>
                <c:pt idx="2">
                  <c:v>1.1897398039637672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4-4058-AC87-76746F31E3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4392431"/>
        <c:axId val="1804397839"/>
      </c:barChart>
      <c:catAx>
        <c:axId val="180439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397839"/>
        <c:crosses val="autoZero"/>
        <c:auto val="1"/>
        <c:lblAlgn val="ctr"/>
        <c:lblOffset val="100"/>
        <c:noMultiLvlLbl val="0"/>
      </c:catAx>
      <c:valAx>
        <c:axId val="1804397839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80439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[DATA-ICR_HN2022.xlsx]TablasDinámicas!TablaDinámica3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TablasDinámicas!$A$68:$A$70</c:f>
              <c:strCache>
                <c:ptCount val="3"/>
                <c:pt idx="0">
                  <c:v>Promedio de Infraestructura Económica</c:v>
                </c:pt>
                <c:pt idx="1">
                  <c:v>Promedio de Infraestructura Productiva</c:v>
                </c:pt>
                <c:pt idx="2">
                  <c:v>Promedio de Infraestructura Social</c:v>
                </c:pt>
              </c:strCache>
            </c:strRef>
          </c:cat>
          <c:val>
            <c:numRef>
              <c:f>TablasDinámicas!$B$68:$B$70</c:f>
              <c:numCache>
                <c:formatCode>0.00</c:formatCode>
                <c:ptCount val="3"/>
                <c:pt idx="0">
                  <c:v>0.62942214981597566</c:v>
                </c:pt>
                <c:pt idx="1">
                  <c:v>4.7786279316737206</c:v>
                </c:pt>
                <c:pt idx="2">
                  <c:v>5.7094505608841821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2-4480-A9D7-A506833A3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389567"/>
        <c:axId val="369391647"/>
      </c:barChart>
      <c:catAx>
        <c:axId val="36938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91647"/>
        <c:crosses val="autoZero"/>
        <c:auto val="1"/>
        <c:lblAlgn val="ctr"/>
        <c:lblOffset val="100"/>
        <c:noMultiLvlLbl val="0"/>
      </c:catAx>
      <c:valAx>
        <c:axId val="36939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8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[DATA-ICR_HN2022.xlsx]TablasDinámicas!TablaDinámica4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EAB41C"/>
                </a:solidFill>
              </a:rPr>
              <a:t>Dimensiones del Capital Natural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TablasDinámicas!$A$19:$A$20</c:f>
              <c:strCache>
                <c:ptCount val="2"/>
                <c:pt idx="0">
                  <c:v>Promedio de Uso del Suelo</c:v>
                </c:pt>
                <c:pt idx="1">
                  <c:v>Promedio de Recursos Ambientales</c:v>
                </c:pt>
              </c:strCache>
            </c:strRef>
          </c:cat>
          <c:val>
            <c:numRef>
              <c:f>TablasDinámicas!$B$19:$B$20</c:f>
              <c:numCache>
                <c:formatCode>0.00</c:formatCode>
                <c:ptCount val="2"/>
                <c:pt idx="0">
                  <c:v>1.2386977468374745</c:v>
                </c:pt>
                <c:pt idx="1">
                  <c:v>8.8404452732271359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7-47A1-83F5-58EB5D9930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7372863"/>
        <c:axId val="667368703"/>
      </c:barChart>
      <c:catAx>
        <c:axId val="66737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368703"/>
        <c:crosses val="autoZero"/>
        <c:auto val="1"/>
        <c:lblAlgn val="ctr"/>
        <c:lblOffset val="100"/>
        <c:noMultiLvlLbl val="0"/>
      </c:catAx>
      <c:valAx>
        <c:axId val="667368703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6737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rgbClr val="EAB41C"/>
                </a:solidFill>
                <a:effectLst/>
              </a:rPr>
              <a:t>Dimensiones del Capital H&amp;S</a:t>
            </a:r>
            <a:endParaRPr lang="en-US" sz="1400">
              <a:solidFill>
                <a:srgbClr val="EAB41C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TablasDinámicas!$A$34:$A$37</c:f>
              <c:strCache>
                <c:ptCount val="4"/>
                <c:pt idx="0">
                  <c:v>Promedio de Participación Ciudadana</c:v>
                </c:pt>
                <c:pt idx="1">
                  <c:v>Promedio de Organizaciones Civiles</c:v>
                </c:pt>
                <c:pt idx="2">
                  <c:v>Promedio de Proyectos y Programas</c:v>
                </c:pt>
                <c:pt idx="3">
                  <c:v>Promedio de Demografía</c:v>
                </c:pt>
              </c:strCache>
            </c:strRef>
          </c:cat>
          <c:val>
            <c:numRef>
              <c:f>TablasDinámicas!$B$34:$B$37</c:f>
              <c:numCache>
                <c:formatCode>0.00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2.1071818604899928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0-46E9-9C84-4BB6031B36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4379183"/>
        <c:axId val="1624381263"/>
      </c:barChart>
      <c:catAx>
        <c:axId val="162437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381263"/>
        <c:crosses val="autoZero"/>
        <c:auto val="1"/>
        <c:lblAlgn val="ctr"/>
        <c:lblOffset val="100"/>
        <c:noMultiLvlLbl val="0"/>
      </c:catAx>
      <c:valAx>
        <c:axId val="1624381263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624379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rgbClr val="EAB41C"/>
                </a:solidFill>
                <a:effectLst/>
              </a:rPr>
              <a:t>Dimensiones del Capital Financiero</a:t>
            </a:r>
            <a:endParaRPr lang="en-US">
              <a:solidFill>
                <a:srgbClr val="EAB41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TablasDinámicas!$A$50:$A$51</c:f>
              <c:strCache>
                <c:ptCount val="2"/>
                <c:pt idx="0">
                  <c:v>Promedio de Instituciones Fiancieras</c:v>
                </c:pt>
                <c:pt idx="1">
                  <c:v>Promedio de Oferta Financiera</c:v>
                </c:pt>
              </c:strCache>
            </c:strRef>
          </c:cat>
          <c:val>
            <c:numRef>
              <c:f>TablasDinámicas!$B$50:$B$51</c:f>
              <c:numCache>
                <c:formatCode>0.00</c:formatCode>
                <c:ptCount val="2"/>
                <c:pt idx="0">
                  <c:v>4.5972032044368234</c:v>
                </c:pt>
                <c:pt idx="1">
                  <c:v>4.1377321814900521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7-449C-AA24-035736B6AB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1382943"/>
        <c:axId val="2081378783"/>
      </c:barChart>
      <c:catAx>
        <c:axId val="208138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78783"/>
        <c:crosses val="autoZero"/>
        <c:auto val="1"/>
        <c:lblAlgn val="ctr"/>
        <c:lblOffset val="100"/>
        <c:noMultiLvlLbl val="0"/>
      </c:catAx>
      <c:valAx>
        <c:axId val="2081378783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81382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4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rgbClr val="EAB41C"/>
                </a:solidFill>
                <a:effectLst/>
              </a:rPr>
              <a:t>Dimensiones del Capital Infraestructura</a:t>
            </a:r>
            <a:endParaRPr lang="en-US">
              <a:solidFill>
                <a:srgbClr val="EAB41C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bg1"/>
          </a:solidFill>
          <a:ln>
            <a:noFill/>
          </a:ln>
          <a:effectLst/>
        </c:spPr>
      </c:pivotFmt>
      <c:pivotFmt>
        <c:idx val="4"/>
        <c:spPr>
          <a:solidFill>
            <a:schemeClr val="bg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TablasDinámicas!$A$68:$A$70</c:f>
              <c:strCache>
                <c:ptCount val="3"/>
                <c:pt idx="0">
                  <c:v>Promedio de Infraestructura Económica</c:v>
                </c:pt>
                <c:pt idx="1">
                  <c:v>Promedio de Infraestructura Productiva</c:v>
                </c:pt>
                <c:pt idx="2">
                  <c:v>Promedio de Infraestructura Social</c:v>
                </c:pt>
              </c:strCache>
            </c:strRef>
          </c:cat>
          <c:val>
            <c:numRef>
              <c:f>TablasDinámicas!$B$68:$B$70</c:f>
              <c:numCache>
                <c:formatCode>0.00</c:formatCode>
                <c:ptCount val="3"/>
                <c:pt idx="0">
                  <c:v>0.62942214981597566</c:v>
                </c:pt>
                <c:pt idx="1">
                  <c:v>4.7786279316737206</c:v>
                </c:pt>
                <c:pt idx="2">
                  <c:v>5.7094505608841821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4-4688-BAA5-1E58D0234F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9389567"/>
        <c:axId val="369391647"/>
      </c:barChart>
      <c:catAx>
        <c:axId val="36938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91647"/>
        <c:crosses val="autoZero"/>
        <c:auto val="1"/>
        <c:lblAlgn val="ctr"/>
        <c:lblOffset val="100"/>
        <c:noMultiLvlLbl val="0"/>
      </c:catAx>
      <c:valAx>
        <c:axId val="369391647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36938956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TablasDinámicas!$A$2:$A$4</c:f>
              <c:strCache>
                <c:ptCount val="3"/>
                <c:pt idx="0">
                  <c:v>Promedio de Índice de Desarrollo Municipal</c:v>
                </c:pt>
                <c:pt idx="1">
                  <c:v>Promedio de Planificación</c:v>
                </c:pt>
                <c:pt idx="2">
                  <c:v>Promedio de Instituciones Nacionales</c:v>
                </c:pt>
              </c:strCache>
            </c:strRef>
          </c:cat>
          <c:val>
            <c:numRef>
              <c:f>TablasDinámicas!$B$2:$B$4</c:f>
              <c:numCache>
                <c:formatCode>0.00</c:formatCode>
                <c:ptCount val="3"/>
                <c:pt idx="0">
                  <c:v>3.1410120366735517</c:v>
                </c:pt>
                <c:pt idx="1">
                  <c:v>6.666666666666667</c:v>
                </c:pt>
                <c:pt idx="2">
                  <c:v>1.1897398039637672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E-4B0A-86A5-DCFD505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4392431"/>
        <c:axId val="1804397839"/>
      </c:barChart>
      <c:catAx>
        <c:axId val="180439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397839"/>
        <c:crosses val="autoZero"/>
        <c:auto val="1"/>
        <c:lblAlgn val="ctr"/>
        <c:lblOffset val="100"/>
        <c:noMultiLvlLbl val="0"/>
      </c:catAx>
      <c:valAx>
        <c:axId val="180439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39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TablasDinámicas!$A$19:$A$20</c:f>
              <c:strCache>
                <c:ptCount val="2"/>
                <c:pt idx="0">
                  <c:v>Promedio de Uso del Suelo</c:v>
                </c:pt>
                <c:pt idx="1">
                  <c:v>Promedio de Recursos Ambientales</c:v>
                </c:pt>
              </c:strCache>
            </c:strRef>
          </c:cat>
          <c:val>
            <c:numRef>
              <c:f>TablasDinámicas!$B$19:$B$20</c:f>
              <c:numCache>
                <c:formatCode>0.00</c:formatCode>
                <c:ptCount val="2"/>
                <c:pt idx="0">
                  <c:v>1.2386977468374745</c:v>
                </c:pt>
                <c:pt idx="1">
                  <c:v>8.8404452732271359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D5C-AB22-3029AD41C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372863"/>
        <c:axId val="667368703"/>
      </c:barChart>
      <c:catAx>
        <c:axId val="66737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368703"/>
        <c:crosses val="autoZero"/>
        <c:auto val="1"/>
        <c:lblAlgn val="ctr"/>
        <c:lblOffset val="100"/>
        <c:noMultiLvlLbl val="0"/>
      </c:catAx>
      <c:valAx>
        <c:axId val="66736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37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[DATA-ICR_HN2022.xlsx]TablasDinámicas!TablaDinámica6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TablasDinámicas!$A$34:$A$37</c:f>
              <c:strCache>
                <c:ptCount val="4"/>
                <c:pt idx="0">
                  <c:v>Promedio de Participación Ciudadana</c:v>
                </c:pt>
                <c:pt idx="1">
                  <c:v>Promedio de Organizaciones Civiles</c:v>
                </c:pt>
                <c:pt idx="2">
                  <c:v>Promedio de Proyectos y Programas</c:v>
                </c:pt>
                <c:pt idx="3">
                  <c:v>Promedio de Demografía</c:v>
                </c:pt>
              </c:strCache>
            </c:strRef>
          </c:cat>
          <c:val>
            <c:numRef>
              <c:f>TablasDinámicas!$B$34:$B$37</c:f>
              <c:numCache>
                <c:formatCode>0.00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2.1071818604899928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E-4314-8D3B-AA421D831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379183"/>
        <c:axId val="1624381263"/>
      </c:barChart>
      <c:catAx>
        <c:axId val="162437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381263"/>
        <c:crosses val="autoZero"/>
        <c:auto val="1"/>
        <c:lblAlgn val="ctr"/>
        <c:lblOffset val="100"/>
        <c:noMultiLvlLbl val="0"/>
      </c:catAx>
      <c:valAx>
        <c:axId val="162438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37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[DATA-ICR_HN2022.xlsx]TablasDinámicas!TablaDinámica2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TablasDinámicas!$B$49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TablasDinámicas!$A$50:$A$51</c:f>
              <c:strCache>
                <c:ptCount val="2"/>
                <c:pt idx="0">
                  <c:v>Promedio de Instituciones Fiancieras</c:v>
                </c:pt>
                <c:pt idx="1">
                  <c:v>Promedio de Oferta Financiera</c:v>
                </c:pt>
              </c:strCache>
            </c:strRef>
          </c:cat>
          <c:val>
            <c:numRef>
              <c:f>TablasDinámicas!$B$50:$B$51</c:f>
              <c:numCache>
                <c:formatCode>0.00</c:formatCode>
                <c:ptCount val="2"/>
                <c:pt idx="0">
                  <c:v>4.5972032044368234</c:v>
                </c:pt>
                <c:pt idx="1">
                  <c:v>4.1377321814900521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33F-A168-248281EE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382943"/>
        <c:axId val="2081378783"/>
      </c:barChart>
      <c:catAx>
        <c:axId val="208138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78783"/>
        <c:crosses val="autoZero"/>
        <c:auto val="1"/>
        <c:lblAlgn val="ctr"/>
        <c:lblOffset val="100"/>
        <c:noMultiLvlLbl val="0"/>
      </c:catAx>
      <c:valAx>
        <c:axId val="2081378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82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hyperlink" Target="#Dashboard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Capital Humano y Social'!A1"/><Relationship Id="rId3" Type="http://schemas.openxmlformats.org/officeDocument/2006/relationships/chart" Target="../charts/chart3.xml"/><Relationship Id="rId7" Type="http://schemas.openxmlformats.org/officeDocument/2006/relationships/hyperlink" Target="#'Capital Natural'!A1"/><Relationship Id="rId12" Type="http://schemas.openxmlformats.org/officeDocument/2006/relationships/hyperlink" Target="#Presentaci&#243;n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Capital Institucional'!A1"/><Relationship Id="rId11" Type="http://schemas.openxmlformats.org/officeDocument/2006/relationships/image" Target="../media/image4.jpg"/><Relationship Id="rId5" Type="http://schemas.openxmlformats.org/officeDocument/2006/relationships/chart" Target="../charts/chart5.xml"/><Relationship Id="rId10" Type="http://schemas.openxmlformats.org/officeDocument/2006/relationships/hyperlink" Target="#'Capital Infraestructura'!A1"/><Relationship Id="rId4" Type="http://schemas.openxmlformats.org/officeDocument/2006/relationships/chart" Target="../charts/chart4.xml"/><Relationship Id="rId9" Type="http://schemas.openxmlformats.org/officeDocument/2006/relationships/hyperlink" Target="#'Capital Financier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Dashboard!A1"/><Relationship Id="rId1" Type="http://schemas.openxmlformats.org/officeDocument/2006/relationships/hyperlink" Target="#'Capital Natura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'Capital Institucional'!A1"/><Relationship Id="rId1" Type="http://schemas.openxmlformats.org/officeDocument/2006/relationships/hyperlink" Target="#'Capital Humano y Social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'Capital Institucional'!A1"/><Relationship Id="rId1" Type="http://schemas.openxmlformats.org/officeDocument/2006/relationships/hyperlink" Target="#'Capital Financiero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'Capital Institucional'!A1"/><Relationship Id="rId1" Type="http://schemas.openxmlformats.org/officeDocument/2006/relationships/hyperlink" Target="#'Capital Infraestructura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apital Institucional'!A1"/><Relationship Id="rId2" Type="http://schemas.openxmlformats.org/officeDocument/2006/relationships/hyperlink" Target="#'Capital Financiero'!A1"/><Relationship Id="rId1" Type="http://schemas.openxmlformats.org/officeDocument/2006/relationships/hyperlink" Target="#'Dimensiones y Pilares'!A1"/><Relationship Id="rId4" Type="http://schemas.openxmlformats.org/officeDocument/2006/relationships/hyperlink" Target="#Dashboard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'Capital Institucional'!A1"/><Relationship Id="rId1" Type="http://schemas.openxmlformats.org/officeDocument/2006/relationships/hyperlink" Target="#'Capital Financiero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676273</xdr:colOff>
      <xdr:row>33</xdr:row>
      <xdr:rowOff>89891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2FDCC388-7673-B014-B67B-70705705E468}"/>
            </a:ext>
          </a:extLst>
        </xdr:cNvPr>
        <xdr:cNvGrpSpPr/>
      </xdr:nvGrpSpPr>
      <xdr:grpSpPr>
        <a:xfrm>
          <a:off x="9525" y="9525"/>
          <a:ext cx="11334748" cy="6366866"/>
          <a:chOff x="9525" y="9525"/>
          <a:chExt cx="11334748" cy="636686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9D82733C-A823-B8E7-B2BB-C6147A741A56}"/>
              </a:ext>
            </a:extLst>
          </xdr:cNvPr>
          <xdr:cNvGrpSpPr/>
        </xdr:nvGrpSpPr>
        <xdr:grpSpPr>
          <a:xfrm>
            <a:off x="9525" y="9525"/>
            <a:ext cx="11334748" cy="6366866"/>
            <a:chOff x="9525" y="9525"/>
            <a:chExt cx="11334748" cy="6366866"/>
          </a:xfrm>
        </xdr:grpSpPr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9A48FCF6-CA44-45DE-A79D-9992F5AC707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9525"/>
              <a:ext cx="11334748" cy="6366866"/>
            </a:xfrm>
            <a:prstGeom prst="rect">
              <a:avLst/>
            </a:prstGeom>
          </xdr:spPr>
        </xdr:pic>
        <xdr:sp macro="" textlink="">
          <xdr:nvSpPr>
            <xdr:cNvPr id="3" name="Rectángulo 2">
              <a:extLst>
                <a:ext uri="{FF2B5EF4-FFF2-40B4-BE49-F238E27FC236}">
                  <a16:creationId xmlns:a16="http://schemas.microsoft.com/office/drawing/2014/main" id="{65A0053D-1F0F-E963-930F-8742B1730AA0}"/>
                </a:ext>
              </a:extLst>
            </xdr:cNvPr>
            <xdr:cNvSpPr/>
          </xdr:nvSpPr>
          <xdr:spPr>
            <a:xfrm>
              <a:off x="381000" y="5324475"/>
              <a:ext cx="2647950" cy="8001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</xdr:grpSp>
      <xdr:pic>
        <xdr:nvPicPr>
          <xdr:cNvPr id="6" name="Imagen 5">
            <a:extLst>
              <a:ext uri="{FF2B5EF4-FFF2-40B4-BE49-F238E27FC236}">
                <a16:creationId xmlns:a16="http://schemas.microsoft.com/office/drawing/2014/main" id="{D13017B9-D0BA-43EB-9177-ECFB82EE0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5999" y="5267326"/>
            <a:ext cx="1669001" cy="752118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8C31FC8-B418-36EC-9BBE-C75C95671F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06060" y="5453332"/>
            <a:ext cx="827640" cy="57466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47626</xdr:colOff>
      <xdr:row>25</xdr:row>
      <xdr:rowOff>104776</xdr:rowOff>
    </xdr:from>
    <xdr:to>
      <xdr:col>8</xdr:col>
      <xdr:colOff>304800</xdr:colOff>
      <xdr:row>27</xdr:row>
      <xdr:rowOff>104776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D969CA-46A3-5964-67DC-C37DFDE1AD29}"/>
            </a:ext>
          </a:extLst>
        </xdr:cNvPr>
        <xdr:cNvSpPr/>
      </xdr:nvSpPr>
      <xdr:spPr>
        <a:xfrm>
          <a:off x="4619626" y="4867276"/>
          <a:ext cx="1781174" cy="3810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HN" sz="2000" b="1">
              <a:solidFill>
                <a:schemeClr val="bg1"/>
              </a:solidFill>
            </a:rPr>
            <a:t>Ir a 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76200</xdr:rowOff>
    </xdr:from>
    <xdr:to>
      <xdr:col>4</xdr:col>
      <xdr:colOff>598170</xdr:colOff>
      <xdr:row>31</xdr:row>
      <xdr:rowOff>97155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C4689D-E701-4FB6-93AD-02E0C7F1E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20</xdr:row>
      <xdr:rowOff>76200</xdr:rowOff>
    </xdr:from>
    <xdr:to>
      <xdr:col>10</xdr:col>
      <xdr:colOff>274320</xdr:colOff>
      <xdr:row>30</xdr:row>
      <xdr:rowOff>139065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77DF87-F71E-4ABE-A420-5D4C25B3B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20</xdr:row>
      <xdr:rowOff>76200</xdr:rowOff>
    </xdr:from>
    <xdr:to>
      <xdr:col>17</xdr:col>
      <xdr:colOff>182880</xdr:colOff>
      <xdr:row>31</xdr:row>
      <xdr:rowOff>97155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8960DE-09C9-4F73-BDA2-35903951E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266700</xdr:colOff>
      <xdr:row>30</xdr:row>
      <xdr:rowOff>180976</xdr:rowOff>
    </xdr:from>
    <xdr:to>
      <xdr:col>7</xdr:col>
      <xdr:colOff>510540</xdr:colOff>
      <xdr:row>41</xdr:row>
      <xdr:rowOff>97155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4247CF9-703F-43C2-9BFB-DE8DE8291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76200</xdr:colOff>
      <xdr:row>30</xdr:row>
      <xdr:rowOff>171450</xdr:rowOff>
    </xdr:from>
    <xdr:to>
      <xdr:col>13</xdr:col>
      <xdr:colOff>723900</xdr:colOff>
      <xdr:row>41</xdr:row>
      <xdr:rowOff>87630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8DF0DD5-D76D-4F6A-B5CC-DB1D6814C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13607</xdr:colOff>
      <xdr:row>7</xdr:row>
      <xdr:rowOff>77561</xdr:rowOff>
    </xdr:from>
    <xdr:to>
      <xdr:col>2</xdr:col>
      <xdr:colOff>318407</xdr:colOff>
      <xdr:row>13</xdr:row>
      <xdr:rowOff>172811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Regiones ICR">
              <a:extLst>
                <a:ext uri="{FF2B5EF4-FFF2-40B4-BE49-F238E27FC236}">
                  <a16:creationId xmlns:a16="http://schemas.microsoft.com/office/drawing/2014/main" id="{C56DF1B3-7A2A-FEA1-5182-B56186FC9C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es IC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07" y="1329418"/>
              <a:ext cx="1828800" cy="13607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381000</xdr:colOff>
      <xdr:row>13</xdr:row>
      <xdr:rowOff>85725</xdr:rowOff>
    </xdr:from>
    <xdr:to>
      <xdr:col>2</xdr:col>
      <xdr:colOff>180975</xdr:colOff>
      <xdr:row>16</xdr:row>
      <xdr:rowOff>142875</xdr:rowOff>
    </xdr:to>
    <xdr:sp macro="" textlink="">
      <xdr:nvSpPr>
        <xdr:cNvPr id="10" name="CuadroTexto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E4D435-B20E-7DF8-7EFD-51845028C4B6}"/>
            </a:ext>
          </a:extLst>
        </xdr:cNvPr>
        <xdr:cNvSpPr txBox="1"/>
      </xdr:nvSpPr>
      <xdr:spPr>
        <a:xfrm>
          <a:off x="9525000" y="1990725"/>
          <a:ext cx="13239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EAB41C"/>
              </a:solidFill>
            </a:rPr>
            <a:t>Capital Institucional</a:t>
          </a:r>
        </a:p>
      </xdr:txBody>
    </xdr:sp>
    <xdr:clientData/>
  </xdr:twoCellAnchor>
  <xdr:twoCellAnchor>
    <xdr:from>
      <xdr:col>2</xdr:col>
      <xdr:colOff>0</xdr:colOff>
      <xdr:row>15</xdr:row>
      <xdr:rowOff>171450</xdr:rowOff>
    </xdr:from>
    <xdr:to>
      <xdr:col>3</xdr:col>
      <xdr:colOff>19050</xdr:colOff>
      <xdr:row>19</xdr:row>
      <xdr:rowOff>66675</xdr:rowOff>
    </xdr:to>
    <xdr:sp macro="" textlink="">
      <xdr:nvSpPr>
        <xdr:cNvPr id="11" name="Diagrama de flujo: conector 10">
          <a:extLst>
            <a:ext uri="{FF2B5EF4-FFF2-40B4-BE49-F238E27FC236}">
              <a16:creationId xmlns:a16="http://schemas.microsoft.com/office/drawing/2014/main" id="{31B20E30-9A2D-D8FE-19DC-BD9EC902A301}"/>
            </a:ext>
          </a:extLst>
        </xdr:cNvPr>
        <xdr:cNvSpPr/>
      </xdr:nvSpPr>
      <xdr:spPr>
        <a:xfrm>
          <a:off x="10668000" y="2457450"/>
          <a:ext cx="781050" cy="762000"/>
        </a:xfrm>
        <a:prstGeom prst="flowChartConnector">
          <a:avLst/>
        </a:prstGeom>
        <a:noFill/>
        <a:ln w="76200">
          <a:solidFill>
            <a:schemeClr val="bg1"/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752475</xdr:colOff>
      <xdr:row>15</xdr:row>
      <xdr:rowOff>171450</xdr:rowOff>
    </xdr:from>
    <xdr:to>
      <xdr:col>6</xdr:col>
      <xdr:colOff>9525</xdr:colOff>
      <xdr:row>19</xdr:row>
      <xdr:rowOff>66675</xdr:rowOff>
    </xdr:to>
    <xdr:sp macro="" textlink="">
      <xdr:nvSpPr>
        <xdr:cNvPr id="12" name="Diagrama de flujo: conector 11">
          <a:extLst>
            <a:ext uri="{FF2B5EF4-FFF2-40B4-BE49-F238E27FC236}">
              <a16:creationId xmlns:a16="http://schemas.microsoft.com/office/drawing/2014/main" id="{C9642C35-5E70-4BEB-B8BF-36E335CF99EE}"/>
            </a:ext>
          </a:extLst>
        </xdr:cNvPr>
        <xdr:cNvSpPr/>
      </xdr:nvSpPr>
      <xdr:spPr>
        <a:xfrm>
          <a:off x="3800475" y="2457450"/>
          <a:ext cx="781050" cy="762000"/>
        </a:xfrm>
        <a:prstGeom prst="flowChartConnector">
          <a:avLst/>
        </a:prstGeom>
        <a:noFill/>
        <a:ln w="76200">
          <a:solidFill>
            <a:schemeClr val="bg1"/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504825</xdr:colOff>
      <xdr:row>13</xdr:row>
      <xdr:rowOff>85725</xdr:rowOff>
    </xdr:from>
    <xdr:to>
      <xdr:col>5</xdr:col>
      <xdr:colOff>304800</xdr:colOff>
      <xdr:row>16</xdr:row>
      <xdr:rowOff>142875</xdr:rowOff>
    </xdr:to>
    <xdr:sp macro="" textlink="">
      <xdr:nvSpPr>
        <xdr:cNvPr id="13" name="CuadroTexto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487539-696C-4B75-B71A-5B6A893413A7}"/>
            </a:ext>
          </a:extLst>
        </xdr:cNvPr>
        <xdr:cNvSpPr txBox="1"/>
      </xdr:nvSpPr>
      <xdr:spPr>
        <a:xfrm>
          <a:off x="2790825" y="1990725"/>
          <a:ext cx="13239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EAB41C"/>
              </a:solidFill>
            </a:rPr>
            <a:t>Capital</a:t>
          </a:r>
          <a:r>
            <a:rPr lang="en-US" sz="1600" b="1" baseline="0">
              <a:solidFill>
                <a:srgbClr val="EAB41C"/>
              </a:solidFill>
            </a:rPr>
            <a:t> Natural</a:t>
          </a:r>
          <a:endParaRPr lang="en-US" sz="1600" b="1">
            <a:solidFill>
              <a:srgbClr val="EAB41C"/>
            </a:solidFill>
          </a:endParaRPr>
        </a:p>
      </xdr:txBody>
    </xdr:sp>
    <xdr:clientData/>
  </xdr:twoCellAnchor>
  <xdr:twoCellAnchor>
    <xdr:from>
      <xdr:col>6</xdr:col>
      <xdr:colOff>542925</xdr:colOff>
      <xdr:row>13</xdr:row>
      <xdr:rowOff>85725</xdr:rowOff>
    </xdr:from>
    <xdr:to>
      <xdr:col>8</xdr:col>
      <xdr:colOff>342900</xdr:colOff>
      <xdr:row>16</xdr:row>
      <xdr:rowOff>142875</xdr:rowOff>
    </xdr:to>
    <xdr:sp macro="" textlink="">
      <xdr:nvSpPr>
        <xdr:cNvPr id="14" name="CuadroTexto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F667C7D-2E62-44DD-93EF-B3A6C84EB3C4}"/>
            </a:ext>
          </a:extLst>
        </xdr:cNvPr>
        <xdr:cNvSpPr txBox="1"/>
      </xdr:nvSpPr>
      <xdr:spPr>
        <a:xfrm>
          <a:off x="5114925" y="1990725"/>
          <a:ext cx="13239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EAB41C"/>
              </a:solidFill>
            </a:rPr>
            <a:t>Capital</a:t>
          </a:r>
          <a:endParaRPr lang="en-US" sz="1600" b="1" baseline="0">
            <a:solidFill>
              <a:srgbClr val="EAB41C"/>
            </a:solidFill>
          </a:endParaRPr>
        </a:p>
        <a:p>
          <a:pPr algn="ctr"/>
          <a:r>
            <a:rPr lang="en-US" sz="1600" b="1" baseline="0">
              <a:solidFill>
                <a:srgbClr val="EAB41C"/>
              </a:solidFill>
            </a:rPr>
            <a:t>H&amp;S</a:t>
          </a:r>
          <a:endParaRPr lang="en-US" sz="1600" b="1">
            <a:solidFill>
              <a:srgbClr val="EAB41C"/>
            </a:solidFill>
          </a:endParaRPr>
        </a:p>
      </xdr:txBody>
    </xdr:sp>
    <xdr:clientData/>
  </xdr:twoCellAnchor>
  <xdr:twoCellAnchor>
    <xdr:from>
      <xdr:col>8</xdr:col>
      <xdr:colOff>9525</xdr:colOff>
      <xdr:row>15</xdr:row>
      <xdr:rowOff>171450</xdr:rowOff>
    </xdr:from>
    <xdr:to>
      <xdr:col>9</xdr:col>
      <xdr:colOff>28575</xdr:colOff>
      <xdr:row>19</xdr:row>
      <xdr:rowOff>66675</xdr:rowOff>
    </xdr:to>
    <xdr:sp macro="" textlink="">
      <xdr:nvSpPr>
        <xdr:cNvPr id="15" name="Diagrama de flujo: conector 14">
          <a:extLst>
            <a:ext uri="{FF2B5EF4-FFF2-40B4-BE49-F238E27FC236}">
              <a16:creationId xmlns:a16="http://schemas.microsoft.com/office/drawing/2014/main" id="{4575BD16-02D1-4067-9F30-A1E97522E7D4}"/>
            </a:ext>
          </a:extLst>
        </xdr:cNvPr>
        <xdr:cNvSpPr/>
      </xdr:nvSpPr>
      <xdr:spPr>
        <a:xfrm>
          <a:off x="6105525" y="2457450"/>
          <a:ext cx="781050" cy="762000"/>
        </a:xfrm>
        <a:prstGeom prst="flowChartConnector">
          <a:avLst/>
        </a:prstGeom>
        <a:noFill/>
        <a:ln w="76200">
          <a:solidFill>
            <a:schemeClr val="bg1"/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15</xdr:row>
      <xdr:rowOff>161925</xdr:rowOff>
    </xdr:from>
    <xdr:to>
      <xdr:col>12</xdr:col>
      <xdr:colOff>19050</xdr:colOff>
      <xdr:row>19</xdr:row>
      <xdr:rowOff>57150</xdr:rowOff>
    </xdr:to>
    <xdr:sp macro="" textlink="">
      <xdr:nvSpPr>
        <xdr:cNvPr id="16" name="Diagrama de flujo: conector 15">
          <a:extLst>
            <a:ext uri="{FF2B5EF4-FFF2-40B4-BE49-F238E27FC236}">
              <a16:creationId xmlns:a16="http://schemas.microsoft.com/office/drawing/2014/main" id="{500F77CA-7DF2-47A2-9993-A7716FC65DB4}"/>
            </a:ext>
          </a:extLst>
        </xdr:cNvPr>
        <xdr:cNvSpPr/>
      </xdr:nvSpPr>
      <xdr:spPr>
        <a:xfrm>
          <a:off x="8382000" y="2447925"/>
          <a:ext cx="781050" cy="762000"/>
        </a:xfrm>
        <a:prstGeom prst="flowChartConnector">
          <a:avLst/>
        </a:prstGeom>
        <a:noFill/>
        <a:ln w="76200">
          <a:solidFill>
            <a:schemeClr val="bg1"/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400050</xdr:colOff>
      <xdr:row>13</xdr:row>
      <xdr:rowOff>85725</xdr:rowOff>
    </xdr:from>
    <xdr:to>
      <xdr:col>11</xdr:col>
      <xdr:colOff>200025</xdr:colOff>
      <xdr:row>16</xdr:row>
      <xdr:rowOff>142875</xdr:rowOff>
    </xdr:to>
    <xdr:sp macro="" textlink="">
      <xdr:nvSpPr>
        <xdr:cNvPr id="17" name="CuadroTexto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B5C1BAF-1D75-4FE6-83FF-DDBB00645619}"/>
            </a:ext>
          </a:extLst>
        </xdr:cNvPr>
        <xdr:cNvSpPr txBox="1"/>
      </xdr:nvSpPr>
      <xdr:spPr>
        <a:xfrm>
          <a:off x="7258050" y="1990725"/>
          <a:ext cx="13239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EAB41C"/>
              </a:solidFill>
            </a:rPr>
            <a:t>Capital</a:t>
          </a:r>
          <a:endParaRPr lang="en-US" sz="1600" b="1" baseline="0">
            <a:solidFill>
              <a:srgbClr val="EAB41C"/>
            </a:solidFill>
          </a:endParaRPr>
        </a:p>
        <a:p>
          <a:pPr algn="ctr"/>
          <a:r>
            <a:rPr lang="en-US" sz="1600" b="1" baseline="0">
              <a:solidFill>
                <a:srgbClr val="EAB41C"/>
              </a:solidFill>
            </a:rPr>
            <a:t>Financiero</a:t>
          </a:r>
          <a:endParaRPr lang="en-US" sz="1600" b="1">
            <a:solidFill>
              <a:srgbClr val="EAB41C"/>
            </a:solidFill>
          </a:endParaRPr>
        </a:p>
      </xdr:txBody>
    </xdr:sp>
    <xdr:clientData/>
  </xdr:twoCellAnchor>
  <xdr:twoCellAnchor>
    <xdr:from>
      <xdr:col>14</xdr:col>
      <xdr:colOff>19050</xdr:colOff>
      <xdr:row>15</xdr:row>
      <xdr:rowOff>152400</xdr:rowOff>
    </xdr:from>
    <xdr:to>
      <xdr:col>15</xdr:col>
      <xdr:colOff>38100</xdr:colOff>
      <xdr:row>19</xdr:row>
      <xdr:rowOff>47625</xdr:rowOff>
    </xdr:to>
    <xdr:sp macro="" textlink="">
      <xdr:nvSpPr>
        <xdr:cNvPr id="18" name="Diagrama de flujo: conector 17">
          <a:extLst>
            <a:ext uri="{FF2B5EF4-FFF2-40B4-BE49-F238E27FC236}">
              <a16:creationId xmlns:a16="http://schemas.microsoft.com/office/drawing/2014/main" id="{282C7C90-03C7-4294-88C9-4529516009D0}"/>
            </a:ext>
          </a:extLst>
        </xdr:cNvPr>
        <xdr:cNvSpPr/>
      </xdr:nvSpPr>
      <xdr:spPr>
        <a:xfrm>
          <a:off x="10687050" y="2438400"/>
          <a:ext cx="781050" cy="762000"/>
        </a:xfrm>
        <a:prstGeom prst="flowChartConnector">
          <a:avLst/>
        </a:prstGeom>
        <a:noFill/>
        <a:ln w="76200">
          <a:solidFill>
            <a:schemeClr val="bg1"/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161924</xdr:colOff>
      <xdr:row>13</xdr:row>
      <xdr:rowOff>85725</xdr:rowOff>
    </xdr:from>
    <xdr:to>
      <xdr:col>14</xdr:col>
      <xdr:colOff>100964</xdr:colOff>
      <xdr:row>16</xdr:row>
      <xdr:rowOff>142875</xdr:rowOff>
    </xdr:to>
    <xdr:sp macro="" textlink="">
      <xdr:nvSpPr>
        <xdr:cNvPr id="19" name="CuadroTexto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0826312-D654-4438-8BEC-53015B6E41A8}"/>
            </a:ext>
          </a:extLst>
        </xdr:cNvPr>
        <xdr:cNvSpPr txBox="1"/>
      </xdr:nvSpPr>
      <xdr:spPr>
        <a:xfrm>
          <a:off x="9305924" y="1990725"/>
          <a:ext cx="146304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EAB41C"/>
              </a:solidFill>
            </a:rPr>
            <a:t>Capital</a:t>
          </a:r>
          <a:endParaRPr lang="en-US" sz="1600" b="1" baseline="0">
            <a:solidFill>
              <a:srgbClr val="EAB41C"/>
            </a:solidFill>
          </a:endParaRPr>
        </a:p>
        <a:p>
          <a:pPr algn="ctr"/>
          <a:r>
            <a:rPr lang="en-US" sz="1600" b="1" baseline="0">
              <a:solidFill>
                <a:srgbClr val="EAB41C"/>
              </a:solidFill>
            </a:rPr>
            <a:t>Infraestructura</a:t>
          </a:r>
          <a:endParaRPr lang="en-US" sz="1600" b="1">
            <a:solidFill>
              <a:srgbClr val="EAB41C"/>
            </a:solidFill>
          </a:endParaRPr>
        </a:p>
      </xdr:txBody>
    </xdr:sp>
    <xdr:clientData/>
  </xdr:twoCellAnchor>
  <xdr:twoCellAnchor>
    <xdr:from>
      <xdr:col>7</xdr:col>
      <xdr:colOff>638175</xdr:colOff>
      <xdr:row>7</xdr:row>
      <xdr:rowOff>38100</xdr:rowOff>
    </xdr:from>
    <xdr:to>
      <xdr:col>9</xdr:col>
      <xdr:colOff>173355</xdr:colOff>
      <xdr:row>11</xdr:row>
      <xdr:rowOff>163830</xdr:rowOff>
    </xdr:to>
    <xdr:sp macro="" textlink="">
      <xdr:nvSpPr>
        <xdr:cNvPr id="20" name="Diagrama de flujo: conector 19">
          <a:extLst>
            <a:ext uri="{FF2B5EF4-FFF2-40B4-BE49-F238E27FC236}">
              <a16:creationId xmlns:a16="http://schemas.microsoft.com/office/drawing/2014/main" id="{509F2B61-3CDE-4B65-BEBD-05A1C5502C4E}"/>
            </a:ext>
          </a:extLst>
        </xdr:cNvPr>
        <xdr:cNvSpPr/>
      </xdr:nvSpPr>
      <xdr:spPr>
        <a:xfrm>
          <a:off x="5972175" y="800100"/>
          <a:ext cx="1097280" cy="1097280"/>
        </a:xfrm>
        <a:prstGeom prst="flowChartConnector">
          <a:avLst/>
        </a:prstGeom>
        <a:noFill/>
        <a:ln w="76200">
          <a:solidFill>
            <a:schemeClr val="bg1"/>
          </a:solidFill>
        </a:ln>
        <a:effectLst>
          <a:glow rad="2286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723900</xdr:colOff>
      <xdr:row>6</xdr:row>
      <xdr:rowOff>123825</xdr:rowOff>
    </xdr:from>
    <xdr:to>
      <xdr:col>7</xdr:col>
      <xdr:colOff>523875</xdr:colOff>
      <xdr:row>9</xdr:row>
      <xdr:rowOff>180975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289D9CF5-E3F1-4B39-A179-DD9DDACECDF4}"/>
            </a:ext>
          </a:extLst>
        </xdr:cNvPr>
        <xdr:cNvSpPr txBox="1"/>
      </xdr:nvSpPr>
      <xdr:spPr>
        <a:xfrm>
          <a:off x="4533900" y="695325"/>
          <a:ext cx="13239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 b="1">
              <a:solidFill>
                <a:srgbClr val="EAB41C"/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a:rPr>
            <a:t>I C R</a:t>
          </a:r>
        </a:p>
      </xdr:txBody>
    </xdr:sp>
    <xdr:clientData/>
  </xdr:twoCellAnchor>
  <xdr:twoCellAnchor>
    <xdr:from>
      <xdr:col>10</xdr:col>
      <xdr:colOff>590549</xdr:colOff>
      <xdr:row>6</xdr:row>
      <xdr:rowOff>104775</xdr:rowOff>
    </xdr:from>
    <xdr:to>
      <xdr:col>16</xdr:col>
      <xdr:colOff>390524</xdr:colOff>
      <xdr:row>12</xdr:row>
      <xdr:rowOff>66675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6092A179-4FCD-43D0-8E5F-68A076CD5FD9}"/>
            </a:ext>
          </a:extLst>
        </xdr:cNvPr>
        <xdr:cNvSpPr txBox="1"/>
      </xdr:nvSpPr>
      <xdr:spPr>
        <a:xfrm>
          <a:off x="8248649" y="104775"/>
          <a:ext cx="4371975" cy="1314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>
              <a:solidFill>
                <a:srgbClr val="EAB41C"/>
              </a:solidFill>
              <a:effectLst>
                <a:reflection blurRad="6350" stA="15000" endPos="50000" dist="60007" dir="5400000" sy="-100000" algn="bl" rotWithShape="0"/>
              </a:effectLst>
              <a:latin typeface="Arial Black" panose="020B0A04020102020204" pitchFamily="34" charset="0"/>
            </a:rPr>
            <a:t>Resultados Globales del ICR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616744</xdr:colOff>
      <xdr:row>5</xdr:row>
      <xdr:rowOff>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A2626793-F7B3-47D8-B25C-118A255A7A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829" b="43831"/>
        <a:stretch/>
      </xdr:blipFill>
      <xdr:spPr>
        <a:xfrm>
          <a:off x="0" y="0"/>
          <a:ext cx="7772400" cy="952501"/>
        </a:xfrm>
        <a:prstGeom prst="rect">
          <a:avLst/>
        </a:prstGeom>
      </xdr:spPr>
    </xdr:pic>
    <xdr:clientData/>
  </xdr:twoCellAnchor>
  <xdr:twoCellAnchor>
    <xdr:from>
      <xdr:col>13</xdr:col>
      <xdr:colOff>585107</xdr:colOff>
      <xdr:row>1</xdr:row>
      <xdr:rowOff>62958</xdr:rowOff>
    </xdr:from>
    <xdr:to>
      <xdr:col>15</xdr:col>
      <xdr:colOff>95250</xdr:colOff>
      <xdr:row>3</xdr:row>
      <xdr:rowOff>122465</xdr:rowOff>
    </xdr:to>
    <xdr:sp macro="" textlink="">
      <xdr:nvSpPr>
        <xdr:cNvPr id="23" name="Flecha: a la derecha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51C4E4-6243-4D23-ABEF-4ADCAF4AE322}"/>
            </a:ext>
          </a:extLst>
        </xdr:cNvPr>
        <xdr:cNvSpPr/>
      </xdr:nvSpPr>
      <xdr:spPr>
        <a:xfrm>
          <a:off x="10804071" y="294279"/>
          <a:ext cx="1047750" cy="522150"/>
        </a:xfrm>
        <a:prstGeom prst="rightArrow">
          <a:avLst/>
        </a:prstGeom>
        <a:solidFill>
          <a:srgbClr val="EAB4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HN" sz="1400" b="1">
              <a:solidFill>
                <a:srgbClr val="002060"/>
              </a:solidFill>
            </a:rPr>
            <a:t>Siguiente</a:t>
          </a:r>
          <a:endParaRPr lang="es-HN" sz="1050" b="1">
            <a:solidFill>
              <a:srgbClr val="002060"/>
            </a:solidFill>
          </a:endParaRPr>
        </a:p>
      </xdr:txBody>
    </xdr:sp>
    <xdr:clientData/>
  </xdr:twoCellAnchor>
  <xdr:twoCellAnchor>
    <xdr:from>
      <xdr:col>12</xdr:col>
      <xdr:colOff>122465</xdr:colOff>
      <xdr:row>1</xdr:row>
      <xdr:rowOff>54429</xdr:rowOff>
    </xdr:from>
    <xdr:to>
      <xdr:col>13</xdr:col>
      <xdr:colOff>381014</xdr:colOff>
      <xdr:row>3</xdr:row>
      <xdr:rowOff>136072</xdr:rowOff>
    </xdr:to>
    <xdr:sp macro="" textlink="">
      <xdr:nvSpPr>
        <xdr:cNvPr id="24" name="Flecha: hacia la izquierda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A906155-4EA3-4064-BA48-056AF9FB55F0}"/>
            </a:ext>
          </a:extLst>
        </xdr:cNvPr>
        <xdr:cNvSpPr/>
      </xdr:nvSpPr>
      <xdr:spPr>
        <a:xfrm>
          <a:off x="9579429" y="285750"/>
          <a:ext cx="1020549" cy="544286"/>
        </a:xfrm>
        <a:prstGeom prst="leftArrow">
          <a:avLst/>
        </a:prstGeom>
        <a:solidFill>
          <a:srgbClr val="EAB41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HN" sz="1400" b="1">
              <a:solidFill>
                <a:srgbClr val="002060"/>
              </a:solidFill>
            </a:rPr>
            <a:t>Anterior</a:t>
          </a:r>
          <a:endParaRPr lang="es-HN" sz="1100" b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0</xdr:row>
      <xdr:rowOff>0</xdr:rowOff>
    </xdr:from>
    <xdr:to>
      <xdr:col>0</xdr:col>
      <xdr:colOff>2562226</xdr:colOff>
      <xdr:row>1</xdr:row>
      <xdr:rowOff>0</xdr:rowOff>
    </xdr:to>
    <xdr:sp macro="" textlink="">
      <xdr:nvSpPr>
        <xdr:cNvPr id="3" name="Flecha: a la derech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C143D0-5D2E-7194-1680-54A4A27567F5}"/>
            </a:ext>
          </a:extLst>
        </xdr:cNvPr>
        <xdr:cNvSpPr/>
      </xdr:nvSpPr>
      <xdr:spPr>
        <a:xfrm>
          <a:off x="1704975" y="0"/>
          <a:ext cx="857251" cy="342900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HN" sz="1200"/>
            <a:t>Siguiente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4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7BE202-A545-E183-4D7D-36C277387A70}"/>
            </a:ext>
          </a:extLst>
        </xdr:cNvPr>
        <xdr:cNvSpPr/>
      </xdr:nvSpPr>
      <xdr:spPr>
        <a:xfrm>
          <a:off x="28574" y="0"/>
          <a:ext cx="876301" cy="361949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0</xdr:row>
      <xdr:rowOff>0</xdr:rowOff>
    </xdr:from>
    <xdr:to>
      <xdr:col>1</xdr:col>
      <xdr:colOff>276226</xdr:colOff>
      <xdr:row>1</xdr:row>
      <xdr:rowOff>0</xdr:rowOff>
    </xdr:to>
    <xdr:sp macro="" textlink="">
      <xdr:nvSpPr>
        <xdr:cNvPr id="6" name="Flecha: a la derech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69E22-90F0-4965-89D1-830CB13237D5}"/>
            </a:ext>
          </a:extLst>
        </xdr:cNvPr>
        <xdr:cNvSpPr/>
      </xdr:nvSpPr>
      <xdr:spPr>
        <a:xfrm>
          <a:off x="1828800" y="0"/>
          <a:ext cx="962026" cy="29527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HN" sz="1200"/>
            <a:t>Siguiente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7" name="Flecha: hacia la izquierd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7BE75-EE76-43F2-ACE2-4BCAA101381A}"/>
            </a:ext>
          </a:extLst>
        </xdr:cNvPr>
        <xdr:cNvSpPr/>
      </xdr:nvSpPr>
      <xdr:spPr>
        <a:xfrm>
          <a:off x="28574" y="0"/>
          <a:ext cx="876301" cy="361949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2" name="Flecha: hacia la izquierd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D933A0-21BB-4241-9774-A55207B08614}"/>
            </a:ext>
          </a:extLst>
        </xdr:cNvPr>
        <xdr:cNvSpPr/>
      </xdr:nvSpPr>
      <xdr:spPr>
        <a:xfrm>
          <a:off x="28574" y="0"/>
          <a:ext cx="876301" cy="361949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3" name="Flecha: hacia la izquierd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CD3272-CF00-4894-AB14-AC99114AB320}"/>
            </a:ext>
          </a:extLst>
        </xdr:cNvPr>
        <xdr:cNvSpPr/>
      </xdr:nvSpPr>
      <xdr:spPr>
        <a:xfrm>
          <a:off x="28574" y="0"/>
          <a:ext cx="876301" cy="361949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0</xdr:row>
      <xdr:rowOff>0</xdr:rowOff>
    </xdr:from>
    <xdr:to>
      <xdr:col>1</xdr:col>
      <xdr:colOff>1</xdr:colOff>
      <xdr:row>1</xdr:row>
      <xdr:rowOff>0</xdr:rowOff>
    </xdr:to>
    <xdr:sp macro="" textlink="">
      <xdr:nvSpPr>
        <xdr:cNvPr id="4" name="Flecha: a la derech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36008-D52D-4780-85BE-A0B07AAD122C}"/>
            </a:ext>
          </a:extLst>
        </xdr:cNvPr>
        <xdr:cNvSpPr/>
      </xdr:nvSpPr>
      <xdr:spPr>
        <a:xfrm>
          <a:off x="1857375" y="0"/>
          <a:ext cx="857251" cy="29527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HN" sz="1200"/>
            <a:t>Siguiente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2" name="Flecha: hacia la izquierd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125576-D7DD-47AA-A683-2DB9750DD52B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3" name="Flecha: hacia la izquierd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B159D0-A2A6-4C6B-9E81-B0EDE2FC81E1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0</xdr:row>
      <xdr:rowOff>0</xdr:rowOff>
    </xdr:from>
    <xdr:to>
      <xdr:col>1</xdr:col>
      <xdr:colOff>28576</xdr:colOff>
      <xdr:row>1</xdr:row>
      <xdr:rowOff>0</xdr:rowOff>
    </xdr:to>
    <xdr:sp macro="" textlink="">
      <xdr:nvSpPr>
        <xdr:cNvPr id="4" name="Flecha: a la derech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7FE63-41FB-4388-9A59-E8B9972FDC2A}"/>
            </a:ext>
          </a:extLst>
        </xdr:cNvPr>
        <xdr:cNvSpPr/>
      </xdr:nvSpPr>
      <xdr:spPr>
        <a:xfrm>
          <a:off x="1885950" y="0"/>
          <a:ext cx="857251" cy="29527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HN" sz="1200"/>
            <a:t>Siguiente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2" name="Flecha: hacia la izquierd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3025E-48D0-4CDF-A0AA-5857C11108AE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3" name="Flecha: hacia la izquierd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C5A15D-CC4C-4F95-AD96-3D48B531F6F9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1924050</xdr:colOff>
      <xdr:row>0</xdr:row>
      <xdr:rowOff>0</xdr:rowOff>
    </xdr:from>
    <xdr:to>
      <xdr:col>0</xdr:col>
      <xdr:colOff>2781301</xdr:colOff>
      <xdr:row>1</xdr:row>
      <xdr:rowOff>0</xdr:rowOff>
    </xdr:to>
    <xdr:sp macro="" textlink="">
      <xdr:nvSpPr>
        <xdr:cNvPr id="4" name="Flecha: a la derech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ADBB9-6B29-4680-8B91-CBD21575FA33}"/>
            </a:ext>
          </a:extLst>
        </xdr:cNvPr>
        <xdr:cNvSpPr/>
      </xdr:nvSpPr>
      <xdr:spPr>
        <a:xfrm>
          <a:off x="1924050" y="0"/>
          <a:ext cx="857251" cy="29527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HN" sz="1200"/>
            <a:t>Siguiente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5" name="Flecha: hacia la izqui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76FA91-3E2B-46C5-A3D3-0FD6EA17751F}"/>
            </a:ext>
          </a:extLst>
        </xdr:cNvPr>
        <xdr:cNvSpPr/>
      </xdr:nvSpPr>
      <xdr:spPr>
        <a:xfrm>
          <a:off x="28574" y="0"/>
          <a:ext cx="876301" cy="361949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2" name="Flecha: hacia la izquierd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A64849-5151-4466-831A-E45EEEC7A69A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3" name="Flecha: hacia la izquierda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77F5BE-9FD4-4117-AA93-6EDD1C9151E9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BFCD5-C988-4009-A09C-1F03C1A11846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3" name="Flecha: hacia l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29653-B352-4BCA-9A80-EFFFF7A13BF1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  <xdr:twoCellAnchor>
    <xdr:from>
      <xdr:col>0</xdr:col>
      <xdr:colOff>28574</xdr:colOff>
      <xdr:row>0</xdr:row>
      <xdr:rowOff>0</xdr:rowOff>
    </xdr:from>
    <xdr:to>
      <xdr:col>0</xdr:col>
      <xdr:colOff>904875</xdr:colOff>
      <xdr:row>1</xdr:row>
      <xdr:rowOff>19049</xdr:rowOff>
    </xdr:to>
    <xdr:sp macro="" textlink="">
      <xdr:nvSpPr>
        <xdr:cNvPr id="5" name="Flecha: hacia la izquierd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D5C620-89C6-4630-AF13-6D0E88268EA9}"/>
            </a:ext>
          </a:extLst>
        </xdr:cNvPr>
        <xdr:cNvSpPr/>
      </xdr:nvSpPr>
      <xdr:spPr>
        <a:xfrm>
          <a:off x="28574" y="0"/>
          <a:ext cx="876301" cy="314324"/>
        </a:xfrm>
        <a:prstGeom prst="leftArrow">
          <a:avLst>
            <a:gd name="adj1" fmla="val 50000"/>
            <a:gd name="adj2" fmla="val 43334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HN" sz="1200"/>
            <a:t>Anterior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114300</xdr:rowOff>
    </xdr:from>
    <xdr:to>
      <xdr:col>4</xdr:col>
      <xdr:colOff>685800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4A46C4-5C6B-98FD-DF73-CCC30468A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16</xdr:row>
      <xdr:rowOff>0</xdr:rowOff>
    </xdr:from>
    <xdr:to>
      <xdr:col>5</xdr:col>
      <xdr:colOff>9525</xdr:colOff>
      <xdr:row>30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282A81B-C637-ED13-1560-70E5B1939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257175</xdr:colOff>
      <xdr:row>31</xdr:row>
      <xdr:rowOff>114300</xdr:rowOff>
    </xdr:from>
    <xdr:to>
      <xdr:col>5</xdr:col>
      <xdr:colOff>161925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93AF6A-98ED-6F02-560E-B44221C7A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66675</xdr:colOff>
      <xdr:row>47</xdr:row>
      <xdr:rowOff>104775</xdr:rowOff>
    </xdr:from>
    <xdr:to>
      <xdr:col>4</xdr:col>
      <xdr:colOff>733425</xdr:colOff>
      <xdr:row>61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B4B6198-C287-89FB-5603-E77DDCCAD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180975</xdr:colOff>
      <xdr:row>63</xdr:row>
      <xdr:rowOff>142875</xdr:rowOff>
    </xdr:from>
    <xdr:to>
      <xdr:col>5</xdr:col>
      <xdr:colOff>85725</xdr:colOff>
      <xdr:row>78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E48F30F-D0A0-103C-A700-3B4A548FD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y Antonio Osorto Ruiz" refreshedDate="44830.456217824074" createdVersion="8" refreshedVersion="8" minRefreshableVersion="3" recordCount="4" xr:uid="{00000000-000A-0000-FFFF-FFFF01000000}">
  <cacheSource type="worksheet">
    <worksheetSource ref="A1:Y5" sheet="DataDashboard"/>
  </cacheSource>
  <cacheFields count="25">
    <cacheField name="Geo.Código" numFmtId="0">
      <sharedItems containsNonDate="0" containsString="0" containsBlank="1"/>
    </cacheField>
    <cacheField name="Departamento" numFmtId="0">
      <sharedItems containsNonDate="0" containsString="0" containsBlank="1"/>
    </cacheField>
    <cacheField name="Municipio" numFmtId="0">
      <sharedItems containsNonDate="0" containsString="0" containsBlank="1"/>
    </cacheField>
    <cacheField name="Región" numFmtId="0">
      <sharedItems containsNonDate="0" containsString="0" containsBlank="1"/>
    </cacheField>
    <cacheField name="Regiones ICR" numFmtId="0">
      <sharedItems count="4">
        <s v="Región Valle de Sula"/>
        <s v="Región Atlántica"/>
        <s v="Región Centro"/>
        <s v="Región Golfo de Fonseca"/>
      </sharedItems>
    </cacheField>
    <cacheField name="Índice de Desarrollo Municipal" numFmtId="2">
      <sharedItems containsSemiMixedTypes="0" containsString="0" containsNumber="1" minValue="1.7998322052469562" maxValue="4.7625988167881319"/>
    </cacheField>
    <cacheField name="Planificación" numFmtId="2">
      <sharedItems containsSemiMixedTypes="0" containsString="0" containsNumber="1" minValue="6.666666666666667" maxValue="6.666666666666667"/>
    </cacheField>
    <cacheField name="Instituciones Nacionales" numFmtId="2">
      <sharedItems containsSemiMixedTypes="0" containsString="0" containsNumber="1" minValue="0.73422952503614236" maxValue="1.7902885784601505"/>
    </cacheField>
    <cacheField name="Capital Institucional" numFmtId="2">
      <sharedItems containsSemiMixedTypes="0" containsString="0" containsNumber="1" minValue="9.4002454311257893" maxValue="13.21955406191495"/>
    </cacheField>
    <cacheField name="Uso del Suelo" numFmtId="2">
      <sharedItems containsSemiMixedTypes="0" containsString="0" containsNumber="1" minValue="0.71809542798362536" maxValue="1.4842311696897239"/>
    </cacheField>
    <cacheField name="Recursos Ambientales" numFmtId="2">
      <sharedItems containsSemiMixedTypes="0" containsString="0" containsNumber="1" minValue="8.0510447613388791" maxValue="9.5254629629629619"/>
    </cacheField>
    <cacheField name="Capital Natural" numFmtId="2">
      <sharedItems containsSemiMixedTypes="0" containsString="0" containsNumber="1" minValue="9.3370637397792233" maxValue="11.009694132652687"/>
    </cacheField>
    <cacheField name="Participación Ciudadana" numFmtId="2">
      <sharedItems containsSemiMixedTypes="0" containsString="0" containsNumber="1" containsInteger="1" minValue="5" maxValue="5"/>
    </cacheField>
    <cacheField name="Organizaciones Civiles" numFmtId="2">
      <sharedItems containsSemiMixedTypes="0" containsString="0" containsNumber="1" containsInteger="1" minValue="5" maxValue="5"/>
    </cacheField>
    <cacheField name="Proyectos y Programas" numFmtId="2">
      <sharedItems containsSemiMixedTypes="0" containsString="0" containsNumber="1" containsInteger="1" minValue="5" maxValue="5"/>
    </cacheField>
    <cacheField name="Demografía" numFmtId="2">
      <sharedItems containsSemiMixedTypes="0" containsString="0" containsNumber="1" minValue="1.9843914028713059" maxValue="2.2425071870530999"/>
    </cacheField>
    <cacheField name="Capital Humano y Social" numFmtId="2">
      <sharedItems containsSemiMixedTypes="0" containsString="0" containsNumber="1" minValue="16.984391402871307" maxValue="17.2425071870531"/>
    </cacheField>
    <cacheField name="Instituciones Fiancieras" numFmtId="2">
      <sharedItems containsSemiMixedTypes="0" containsString="0" containsNumber="1" minValue="3.4788914969272722" maxValue="6.6078239913763479"/>
    </cacheField>
    <cacheField name="Oferta Financiera" numFmtId="2">
      <sharedItems containsSemiMixedTypes="0" containsString="0" containsNumber="1" minValue="0.70051183770728409" maxValue="7.0316091906178171"/>
    </cacheField>
    <cacheField name="Capital Financiero" numFmtId="2">
      <sharedItems containsSemiMixedTypes="0" containsString="0" containsNumber="1" minValue="4.1794033346345563" maxValue="12.445223262949883"/>
    </cacheField>
    <cacheField name="Infraestructura Económica" numFmtId="2">
      <sharedItems containsSemiMixedTypes="0" containsString="0" containsNumber="1" minValue="0.58040161287339964" maxValue="0.66115669364859109"/>
    </cacheField>
    <cacheField name="Infraestructura Productiva" numFmtId="2">
      <sharedItems containsSemiMixedTypes="0" containsString="0" containsNumber="1" minValue="4.085732814683622" maxValue="5.1498329157919764"/>
    </cacheField>
    <cacheField name="Infraestructura Social" numFmtId="2">
      <sharedItems containsSemiMixedTypes="0" containsString="0" containsNumber="1" minValue="5.4688602682893199" maxValue="6.0828649096412883"/>
    </cacheField>
    <cacheField name="Capital Infraestructura" numFmtId="2">
      <sharedItems containsSemiMixedTypes="0" containsString="0" containsNumber="1" minValue="10.33" maxValue="11.89"/>
    </cacheField>
    <cacheField name="ICR" numFmtId="2">
      <sharedItems containsSemiMixedTypes="0" containsString="0" containsNumber="1" minValue="53.291364731266384" maxValue="62.627853769611121"/>
    </cacheField>
  </cacheFields>
  <extLst>
    <ext xmlns:x14="http://schemas.microsoft.com/office/spreadsheetml/2009/9/main" uri="{725AE2AE-9491-48be-B2B4-4EB974FC3084}">
      <x14:pivotCacheDefinition pivotCacheId="103905076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m/>
    <m/>
    <m/>
    <m/>
    <x v="0"/>
    <n v="4.7625988167881319"/>
    <n v="6.666666666666667"/>
    <n v="1.7902885784601505"/>
    <n v="13.21955406191495"/>
    <n v="1.2860189784403442"/>
    <n v="8.0510447613388791"/>
    <n v="9.3370637397792233"/>
    <n v="5"/>
    <n v="5"/>
    <n v="5"/>
    <n v="1.9843914028713059"/>
    <n v="16.984391402871307"/>
    <n v="4.7629416434225362"/>
    <n v="7.0316091906178171"/>
    <n v="11.794550834040354"/>
    <n v="0.66115669364859109"/>
    <n v="4.903339562678128"/>
    <n v="5.6449604797871515"/>
    <n v="11.16"/>
    <n v="62.495560038605831"/>
  </r>
  <r>
    <m/>
    <m/>
    <m/>
    <m/>
    <x v="1"/>
    <n v="3.2760889921075838"/>
    <n v="6.666666666666667"/>
    <n v="0.73422952503614236"/>
    <n v="10.676985183810393"/>
    <n v="1.4842311696897239"/>
    <n v="9.5254629629629619"/>
    <n v="11.009694132652687"/>
    <n v="5"/>
    <n v="5"/>
    <n v="5"/>
    <n v="2.0952820801687553"/>
    <n v="17.095282080168754"/>
    <n v="3.4788914969272722"/>
    <n v="0.70051183770728409"/>
    <n v="4.1794033346345563"/>
    <n v="0.63673143693193857"/>
    <n v="4.085732814683622"/>
    <n v="5.6411165858189714"/>
    <n v="10.33"/>
    <n v="53.291364731266384"/>
  </r>
  <r>
    <m/>
    <m/>
    <m/>
    <m/>
    <x v="2"/>
    <n v="2.7255281325515353"/>
    <n v="6.666666666666667"/>
    <n v="1.3006945531466101"/>
    <n v="10.692889352364812"/>
    <n v="1.4664454112362046"/>
    <n v="9.0267489711934168"/>
    <n v="10.493194382429621"/>
    <n v="5"/>
    <n v="5"/>
    <n v="5"/>
    <n v="2.1065467718668094"/>
    <n v="17.10654677186681"/>
    <n v="6.6078239913763479"/>
    <n v="5.8373992715735348"/>
    <n v="12.445223262949883"/>
    <n v="0.63939885580997335"/>
    <n v="5.1498329157919764"/>
    <n v="6.0828649096412883"/>
    <n v="11.89"/>
    <n v="62.627853769611121"/>
  </r>
  <r>
    <m/>
    <m/>
    <m/>
    <m/>
    <x v="3"/>
    <n v="1.7998322052469562"/>
    <n v="6.666666666666667"/>
    <n v="0.93374655921216576"/>
    <n v="9.4002454311257893"/>
    <n v="0.71809542798362536"/>
    <n v="8.7585243974132858"/>
    <n v="9.4766198253969112"/>
    <n v="5"/>
    <n v="5"/>
    <n v="5"/>
    <n v="2.2425071870530999"/>
    <n v="17.2425071870531"/>
    <n v="3.5391556860211386"/>
    <n v="2.9814084260615732"/>
    <n v="6.5205641120827114"/>
    <n v="0.58040161287339964"/>
    <n v="4.9756064335411567"/>
    <n v="5.4688602682893199"/>
    <n v="11.01"/>
    <n v="53.6499365556585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2000000}" name="TablaDinámica3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67:B70" firstHeaderRow="1" firstDataRow="1" firstDataCol="1"/>
  <pivotFields count="25">
    <pivotField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dataField="1" numFmtId="2" showAll="0"/>
    <pivotField dataField="1" numFmtId="2" showAll="0"/>
    <pivotField numFmtId="2" showAll="0"/>
    <pivotField numFmtId="2" showAll="0"/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Promedio de Infraestructura Económica" fld="20" subtotal="average" baseField="0" baseItem="0"/>
    <dataField name="Promedio de Infraestructura Productiva" fld="21" subtotal="average" baseField="0" baseItem="0"/>
    <dataField name="Promedio de Infraestructura Social" fld="22" subtotal="average" baseField="0" baseItem="0"/>
  </dataFields>
  <formats count="1">
    <format dxfId="35">
      <pivotArea outline="0" collapsedLevelsAreSubtotals="1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TablaDinámica2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49:B51" firstHeaderRow="1" firstDataRow="1" firstDataCol="1"/>
  <pivotFields count="25">
    <pivotField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-2"/>
  </rowFields>
  <rowItems count="2">
    <i>
      <x/>
    </i>
    <i i="1">
      <x v="1"/>
    </i>
  </rowItems>
  <colItems count="1">
    <i/>
  </colItems>
  <dataFields count="2">
    <dataField name="Promedio de Instituciones Fiancieras" fld="17" subtotal="average" baseField="0" baseItem="0"/>
    <dataField name="Promedio de Oferta Financiera" fld="18" subtotal="average" baseField="0" baseItem="0"/>
  </dataFields>
  <formats count="1">
    <format dxfId="36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3000000}" name="TablaDinámica4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18:B20" firstHeaderRow="1" firstDataRow="1" firstDataCol="1"/>
  <pivotFields count="25">
    <pivotField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numFmtId="2" showAll="0"/>
    <pivotField numFmtId="2" showAll="0"/>
    <pivotField numFmtId="2" showAll="0"/>
    <pivotField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-2"/>
  </rowFields>
  <rowItems count="2">
    <i>
      <x/>
    </i>
    <i i="1">
      <x v="1"/>
    </i>
  </rowItems>
  <colItems count="1">
    <i/>
  </colItems>
  <dataFields count="2">
    <dataField name="Promedio de Uso del Suelo" fld="9" subtotal="average" baseField="0" baseItem="0"/>
    <dataField name="Promedio de Recursos Ambientales" fld="10" subtotal="average" baseField="0" baseItem="0"/>
  </dataFields>
  <formats count="1">
    <format dxfId="37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1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1:B4" firstHeaderRow="1" firstDataRow="1" firstDataCol="1"/>
  <pivotFields count="25">
    <pivotField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Promedio de Índice de Desarrollo Municipal" fld="5" subtotal="average" baseField="0" baseItem="1"/>
    <dataField name="Promedio de Planificación" fld="6" subtotal="average" baseField="0" baseItem="1"/>
    <dataField name="Promedio de Instituciones Nacionales" fld="7" subtotal="average" baseField="0" baseItem="1"/>
  </dataFields>
  <formats count="1">
    <format dxfId="38">
      <pivotArea outline="0" collapsedLevelsAreSubtotals="1" fieldPosition="0"/>
    </format>
  </format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4000000}" name="TablaDinámica6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33:B37" firstHeaderRow="1" firstDataRow="1" firstDataCol="1"/>
  <pivotFields count="25">
    <pivotField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dataField="1" numFmtId="2" showAll="0"/>
    <pivotField dataField="1" numFmtId="2" showAll="0"/>
    <pivotField dataField="1"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Items count="1">
    <i/>
  </colItems>
  <dataFields count="4">
    <dataField name="Promedio de Participación Ciudadana" fld="12" subtotal="average" baseField="0" baseItem="0"/>
    <dataField name="Promedio de Organizaciones Civiles" fld="13" subtotal="average" baseField="0" baseItem="0"/>
    <dataField name="Promedio de Proyectos y Programas" fld="14" subtotal="average" baseField="0" baseItem="0"/>
    <dataField name="Promedio de Demografía" fld="15" subtotal="average" baseField="0" baseItem="0"/>
  </dataFields>
  <formats count="2">
    <format dxfId="40">
      <pivotArea collapsedLevelsAreSubtotals="1" fieldPosition="0">
        <references count="1">
          <reference field="4294967294" count="1">
            <x v="1"/>
          </reference>
        </references>
      </pivotArea>
    </format>
    <format dxfId="39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5000000}" name="TablaDinámica7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G2:H8" firstHeaderRow="1" firstDataRow="1" firstDataCol="1"/>
  <pivotFields count="25">
    <pivotField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numFmtId="2" showAll="0"/>
    <pivotField numFmtId="2" showAll="0"/>
    <pivotField numFmtId="2" showAll="0"/>
    <pivotField dataField="1"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2" showAll="0"/>
    <pivotField numFmtId="2" showAll="0"/>
    <pivotField dataField="1"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2" showAll="0"/>
    <pivotField dataField="1" numFmtId="2" showAll="0"/>
    <pivotField dataField="1" numFmtId="2" showAl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Promedio de Capital Institucional" fld="8" subtotal="average" baseField="0" baseItem="0"/>
    <dataField name="Promedio de Capital Natural" fld="11" subtotal="average" baseField="0" baseItem="0"/>
    <dataField name="Promedio de Capital Humano y Social" fld="16" subtotal="average" baseField="0" baseItem="0"/>
    <dataField name="Promedio de Capital Financiero" fld="19" subtotal="average" baseField="0" baseItem="0"/>
    <dataField name="Promedio de Capital Infraestructura" fld="23" subtotal="average" baseField="0" baseItem="0"/>
    <dataField name="Promedio de ICR" fld="24" subtotal="average" baseField="0" baseItem="0"/>
  </dataFields>
  <formats count="1">
    <format dxfId="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es_ICR" xr10:uid="{00000000-0013-0000-FFFF-FFFF01000000}" sourceName="Regiones ICR">
  <pivotTables>
    <pivotTable tabId="2" name="TablaDinámica1"/>
    <pivotTable tabId="2" name="TablaDinámica2"/>
    <pivotTable tabId="2" name="TablaDinámica3"/>
    <pivotTable tabId="2" name="TablaDinámica4"/>
    <pivotTable tabId="2" name="TablaDinámica6"/>
    <pivotTable tabId="2" name="TablaDinámica7"/>
  </pivotTables>
  <data>
    <tabular pivotCacheId="1039050769">
      <items count="4">
        <i x="1" s="1"/>
        <i x="2" s="1"/>
        <i x="3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es ICR" xr10:uid="{00000000-0014-0000-FFFF-FFFF01000000}" cache="SegmentaciónDeDatos_Regiones_ICR" caption="Regiones ICR" style="SlicerStyleDark1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9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>
      <selection activeCell="R21" sqref="R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H70"/>
  <sheetViews>
    <sheetView workbookViewId="0">
      <selection activeCell="A3" sqref="A3"/>
    </sheetView>
  </sheetViews>
  <sheetFormatPr baseColWidth="10" defaultRowHeight="15" x14ac:dyDescent="0.25"/>
  <cols>
    <col min="1" max="1" width="34.5703125" bestFit="1" customWidth="1"/>
    <col min="2" max="2" width="4.5703125" bestFit="1" customWidth="1"/>
    <col min="3" max="4" width="29.28515625" bestFit="1" customWidth="1"/>
    <col min="7" max="7" width="34.42578125" bestFit="1" customWidth="1"/>
    <col min="8" max="8" width="4.5703125" bestFit="1" customWidth="1"/>
    <col min="9" max="9" width="30.42578125" bestFit="1" customWidth="1"/>
    <col min="10" max="10" width="25.140625" bestFit="1" customWidth="1"/>
    <col min="11" max="11" width="29.140625" bestFit="1" customWidth="1"/>
    <col min="12" max="12" width="12" bestFit="1" customWidth="1"/>
  </cols>
  <sheetData>
    <row r="1" spans="1:8" x14ac:dyDescent="0.25">
      <c r="A1" s="10" t="s">
        <v>260</v>
      </c>
    </row>
    <row r="2" spans="1:8" x14ac:dyDescent="0.25">
      <c r="A2" s="11" t="s">
        <v>257</v>
      </c>
      <c r="B2" s="9">
        <v>3.1410120366735517</v>
      </c>
      <c r="G2" s="10" t="s">
        <v>260</v>
      </c>
    </row>
    <row r="3" spans="1:8" x14ac:dyDescent="0.25">
      <c r="A3" s="11" t="s">
        <v>258</v>
      </c>
      <c r="B3" s="9">
        <v>6.666666666666667</v>
      </c>
      <c r="G3" s="11" t="s">
        <v>274</v>
      </c>
      <c r="H3" s="12">
        <v>10.997418507303985</v>
      </c>
    </row>
    <row r="4" spans="1:8" x14ac:dyDescent="0.25">
      <c r="A4" s="11" t="s">
        <v>259</v>
      </c>
      <c r="B4" s="9">
        <v>1.1897398039637672</v>
      </c>
      <c r="G4" s="11" t="s">
        <v>275</v>
      </c>
      <c r="H4" s="12">
        <v>10.07914302006461</v>
      </c>
    </row>
    <row r="5" spans="1:8" x14ac:dyDescent="0.25">
      <c r="G5" s="11" t="s">
        <v>276</v>
      </c>
      <c r="H5" s="12">
        <v>17.107181860489995</v>
      </c>
    </row>
    <row r="6" spans="1:8" x14ac:dyDescent="0.25">
      <c r="G6" s="11" t="s">
        <v>268</v>
      </c>
      <c r="H6" s="12">
        <v>8.7349353859268764</v>
      </c>
    </row>
    <row r="7" spans="1:8" x14ac:dyDescent="0.25">
      <c r="G7" s="11" t="s">
        <v>277</v>
      </c>
      <c r="H7" s="12">
        <v>11.0975</v>
      </c>
    </row>
    <row r="8" spans="1:8" x14ac:dyDescent="0.25">
      <c r="G8" s="11" t="s">
        <v>278</v>
      </c>
      <c r="H8" s="12">
        <v>58.016178773785462</v>
      </c>
    </row>
    <row r="18" spans="1:2" x14ac:dyDescent="0.25">
      <c r="A18" s="10" t="s">
        <v>260</v>
      </c>
    </row>
    <row r="19" spans="1:2" x14ac:dyDescent="0.25">
      <c r="A19" s="11" t="s">
        <v>261</v>
      </c>
      <c r="B19" s="9">
        <v>1.2386977468374745</v>
      </c>
    </row>
    <row r="20" spans="1:2" x14ac:dyDescent="0.25">
      <c r="A20" s="11" t="s">
        <v>262</v>
      </c>
      <c r="B20" s="9">
        <v>8.8404452732271359</v>
      </c>
    </row>
    <row r="33" spans="1:2" x14ac:dyDescent="0.25">
      <c r="A33" s="10" t="s">
        <v>260</v>
      </c>
    </row>
    <row r="34" spans="1:2" x14ac:dyDescent="0.25">
      <c r="A34" s="11" t="s">
        <v>264</v>
      </c>
      <c r="B34" s="9">
        <v>5</v>
      </c>
    </row>
    <row r="35" spans="1:2" x14ac:dyDescent="0.25">
      <c r="A35" s="11" t="s">
        <v>265</v>
      </c>
      <c r="B35" s="9">
        <v>5</v>
      </c>
    </row>
    <row r="36" spans="1:2" x14ac:dyDescent="0.25">
      <c r="A36" s="11" t="s">
        <v>266</v>
      </c>
      <c r="B36" s="9">
        <v>5</v>
      </c>
    </row>
    <row r="37" spans="1:2" x14ac:dyDescent="0.25">
      <c r="A37" s="11" t="s">
        <v>263</v>
      </c>
      <c r="B37" s="9">
        <v>2.1071818604899928</v>
      </c>
    </row>
    <row r="49" spans="1:2" x14ac:dyDescent="0.25">
      <c r="A49" s="10" t="s">
        <v>260</v>
      </c>
    </row>
    <row r="50" spans="1:2" x14ac:dyDescent="0.25">
      <c r="A50" s="11" t="s">
        <v>269</v>
      </c>
      <c r="B50" s="9">
        <v>4.5972032044368234</v>
      </c>
    </row>
    <row r="51" spans="1:2" x14ac:dyDescent="0.25">
      <c r="A51" s="11" t="s">
        <v>267</v>
      </c>
      <c r="B51" s="9">
        <v>4.1377321814900521</v>
      </c>
    </row>
    <row r="67" spans="1:2" x14ac:dyDescent="0.25">
      <c r="A67" s="10" t="s">
        <v>260</v>
      </c>
    </row>
    <row r="68" spans="1:2" x14ac:dyDescent="0.25">
      <c r="A68" s="11" t="s">
        <v>270</v>
      </c>
      <c r="B68" s="9">
        <v>0.62942214981597566</v>
      </c>
    </row>
    <row r="69" spans="1:2" x14ac:dyDescent="0.25">
      <c r="A69" s="11" t="s">
        <v>271</v>
      </c>
      <c r="B69" s="9">
        <v>4.7786279316737206</v>
      </c>
    </row>
    <row r="70" spans="1:2" x14ac:dyDescent="0.25">
      <c r="A70" s="11" t="s">
        <v>272</v>
      </c>
      <c r="B70" s="9">
        <v>5.7094505608841821</v>
      </c>
    </row>
  </sheetData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O18"/>
  <sheetViews>
    <sheetView zoomScale="70" zoomScaleNormal="70" workbookViewId="0">
      <selection activeCell="B44" sqref="B44"/>
    </sheetView>
  </sheetViews>
  <sheetFormatPr baseColWidth="10" defaultRowHeight="14.25" x14ac:dyDescent="0.2"/>
  <cols>
    <col min="1" max="2" width="11.42578125" style="16"/>
    <col min="3" max="3" width="11.5703125" style="16" bestFit="1" customWidth="1"/>
    <col min="4" max="5" width="11.42578125" style="16"/>
    <col min="6" max="6" width="11.5703125" style="16" bestFit="1" customWidth="1"/>
    <col min="7" max="8" width="11.42578125" style="16"/>
    <col min="9" max="9" width="15.5703125" style="16" customWidth="1"/>
    <col min="10" max="11" width="11.42578125" style="16"/>
    <col min="12" max="12" width="11.5703125" style="16" bestFit="1" customWidth="1"/>
    <col min="13" max="14" width="11.42578125" style="16"/>
    <col min="15" max="15" width="11.5703125" style="16" bestFit="1" customWidth="1"/>
    <col min="16" max="16384" width="11.42578125" style="16"/>
  </cols>
  <sheetData>
    <row r="7" spans="1:9" ht="15" x14ac:dyDescent="0.25">
      <c r="A7" s="24" t="s">
        <v>279</v>
      </c>
      <c r="B7" s="24"/>
    </row>
    <row r="10" spans="1:9" ht="30" x14ac:dyDescent="0.4">
      <c r="I10" s="17">
        <f>+GETPIVOTDATA("Promedio de ICR",TablasDinámicas!$G$2)</f>
        <v>58.016178773785462</v>
      </c>
    </row>
    <row r="18" spans="3:15" ht="23.25" x14ac:dyDescent="0.35">
      <c r="C18" s="18">
        <f>+GETPIVOTDATA("Promedio de Capital Institucional",TablasDinámicas!$G$2)</f>
        <v>10.997418507303985</v>
      </c>
      <c r="F18" s="18">
        <f>+GETPIVOTDATA("Promedio de Capital Natural",TablasDinámicas!$G$2)</f>
        <v>10.07914302006461</v>
      </c>
      <c r="I18" s="18">
        <f>+GETPIVOTDATA("Promedio de Capital Humano y Social",TablasDinámicas!$G$2)</f>
        <v>17.107181860489995</v>
      </c>
      <c r="L18" s="18">
        <f>+GETPIVOTDATA("Promedio de Capital Financiero",TablasDinámicas!$G$2)</f>
        <v>8.7349353859268764</v>
      </c>
      <c r="O18" s="18">
        <f>+GETPIVOTDATA("Promedio de Capital Infraestructura",TablasDinámicas!$G$2)</f>
        <v>11.0975</v>
      </c>
    </row>
  </sheetData>
  <mergeCells count="1">
    <mergeCell ref="A7:B7"/>
  </mergeCells>
  <pageMargins left="0.7" right="0.7" top="0.75" bottom="0.75" header="0.3" footer="0.3"/>
  <pageSetup orientation="portrait" horizontalDpi="4294967292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26"/>
  <sheetViews>
    <sheetView zoomScaleNormal="100" workbookViewId="0"/>
  </sheetViews>
  <sheetFormatPr baseColWidth="10" defaultRowHeight="15" x14ac:dyDescent="0.25"/>
  <cols>
    <col min="1" max="1" width="51.7109375" style="5" bestFit="1" customWidth="1"/>
    <col min="2" max="2" width="16.5703125" style="5" customWidth="1"/>
    <col min="3" max="3" width="24.7109375" style="5" bestFit="1" customWidth="1"/>
    <col min="4" max="4" width="18" style="5" customWidth="1"/>
    <col min="5" max="5" width="23" style="5" bestFit="1" customWidth="1"/>
    <col min="6" max="16384" width="11.42578125" style="5"/>
  </cols>
  <sheetData>
    <row r="1" spans="1:5" ht="27" customHeight="1" thickBot="1" x14ac:dyDescent="0.4">
      <c r="C1" s="21" t="s">
        <v>224</v>
      </c>
      <c r="E1" s="23" t="s">
        <v>281</v>
      </c>
    </row>
    <row r="2" spans="1:5" ht="37.5" x14ac:dyDescent="0.25">
      <c r="A2" s="28"/>
      <c r="B2" s="34" t="s">
        <v>213</v>
      </c>
      <c r="C2" s="35" t="s">
        <v>212</v>
      </c>
      <c r="D2" s="34" t="s">
        <v>214</v>
      </c>
      <c r="E2" s="34" t="s">
        <v>215</v>
      </c>
    </row>
    <row r="3" spans="1:5" ht="26.25" x14ac:dyDescent="0.4">
      <c r="A3" s="29" t="s">
        <v>224</v>
      </c>
      <c r="B3" s="36">
        <v>13.219554061914948</v>
      </c>
      <c r="C3" s="36">
        <v>10.676985183810393</v>
      </c>
      <c r="D3" s="36">
        <v>10.692889352364812</v>
      </c>
      <c r="E3" s="36">
        <v>9.4002454311257893</v>
      </c>
    </row>
    <row r="4" spans="1:5" ht="18.75" x14ac:dyDescent="0.3">
      <c r="A4" s="25" t="s">
        <v>216</v>
      </c>
      <c r="B4" s="37">
        <v>4.7625988167881319</v>
      </c>
      <c r="C4" s="37">
        <v>3.2760889921075838</v>
      </c>
      <c r="D4" s="37">
        <v>2.7255281325515353</v>
      </c>
      <c r="E4" s="37">
        <v>1.7998322052469562</v>
      </c>
    </row>
    <row r="5" spans="1:5" x14ac:dyDescent="0.25">
      <c r="A5" s="26" t="s">
        <v>5</v>
      </c>
      <c r="B5" s="38">
        <v>2.5847018789761798</v>
      </c>
      <c r="C5" s="38">
        <v>1.9835861552788012</v>
      </c>
      <c r="D5" s="38">
        <v>1.908804134170313</v>
      </c>
      <c r="E5" s="38">
        <v>1.2754681001463073</v>
      </c>
    </row>
    <row r="6" spans="1:5" x14ac:dyDescent="0.25">
      <c r="A6" s="26" t="s">
        <v>6</v>
      </c>
      <c r="B6" s="38">
        <v>2.1778969378119521</v>
      </c>
      <c r="C6" s="38">
        <v>1.2925028368287825</v>
      </c>
      <c r="D6" s="38">
        <v>0.81672399838122234</v>
      </c>
      <c r="E6" s="38">
        <v>0.52436410510064912</v>
      </c>
    </row>
    <row r="7" spans="1:5" ht="18.75" x14ac:dyDescent="0.3">
      <c r="A7" s="25" t="s">
        <v>221</v>
      </c>
      <c r="B7" s="37">
        <v>6.666666666666667</v>
      </c>
      <c r="C7" s="37">
        <v>6.666666666666667</v>
      </c>
      <c r="D7" s="37">
        <v>6.666666666666667</v>
      </c>
      <c r="E7" s="37">
        <v>6.666666666666667</v>
      </c>
    </row>
    <row r="8" spans="1:5" x14ac:dyDescent="0.25">
      <c r="A8" s="27" t="s">
        <v>217</v>
      </c>
      <c r="B8" s="39">
        <v>1.6666666666666667</v>
      </c>
      <c r="C8" s="39">
        <v>1.6666666666666667</v>
      </c>
      <c r="D8" s="39">
        <v>1.6666666666666667</v>
      </c>
      <c r="E8" s="39">
        <v>1.6666666666666667</v>
      </c>
    </row>
    <row r="9" spans="1:5" x14ac:dyDescent="0.25">
      <c r="A9" s="26" t="s">
        <v>282</v>
      </c>
      <c r="B9" s="38">
        <v>0.83333333333333337</v>
      </c>
      <c r="C9" s="38">
        <v>0.83333333333333337</v>
      </c>
      <c r="D9" s="38">
        <v>0.83333333333333337</v>
      </c>
      <c r="E9" s="38">
        <v>0.83333333333333337</v>
      </c>
    </row>
    <row r="10" spans="1:5" ht="30" x14ac:dyDescent="0.25">
      <c r="A10" s="26" t="s">
        <v>7</v>
      </c>
      <c r="B10" s="38">
        <v>0.83333333333333337</v>
      </c>
      <c r="C10" s="38">
        <v>0.83333333333333337</v>
      </c>
      <c r="D10" s="38">
        <v>0.83333333333333337</v>
      </c>
      <c r="E10" s="38">
        <v>0.83333333333333337</v>
      </c>
    </row>
    <row r="11" spans="1:5" x14ac:dyDescent="0.25">
      <c r="A11" s="27" t="s">
        <v>218</v>
      </c>
      <c r="B11" s="39">
        <v>1.6666666666666667</v>
      </c>
      <c r="C11" s="39">
        <v>1.6666666666666667</v>
      </c>
      <c r="D11" s="39">
        <v>1.6666666666666667</v>
      </c>
      <c r="E11" s="39">
        <v>1.6666666666666667</v>
      </c>
    </row>
    <row r="12" spans="1:5" x14ac:dyDescent="0.25">
      <c r="A12" s="26" t="s">
        <v>8</v>
      </c>
      <c r="B12" s="38">
        <v>0.83333333333333337</v>
      </c>
      <c r="C12" s="38">
        <v>0.83333333333333337</v>
      </c>
      <c r="D12" s="38">
        <v>0.83333333333333337</v>
      </c>
      <c r="E12" s="38">
        <v>0.83333333333333337</v>
      </c>
    </row>
    <row r="13" spans="1:5" x14ac:dyDescent="0.25">
      <c r="A13" s="26" t="s">
        <v>9</v>
      </c>
      <c r="B13" s="38">
        <v>0.83333333333333337</v>
      </c>
      <c r="C13" s="38">
        <v>0</v>
      </c>
      <c r="D13" s="38">
        <v>0</v>
      </c>
      <c r="E13" s="38">
        <v>0</v>
      </c>
    </row>
    <row r="14" spans="1:5" x14ac:dyDescent="0.25">
      <c r="A14" s="27" t="s">
        <v>219</v>
      </c>
      <c r="B14" s="39">
        <v>1.6666666666666667</v>
      </c>
      <c r="C14" s="39">
        <v>1.6666666666666667</v>
      </c>
      <c r="D14" s="39">
        <v>1.6666666666666667</v>
      </c>
      <c r="E14" s="39">
        <v>1.6666666666666667</v>
      </c>
    </row>
    <row r="15" spans="1:5" x14ac:dyDescent="0.25">
      <c r="A15" s="26" t="s">
        <v>10</v>
      </c>
      <c r="B15" s="38">
        <v>0.83333333333333337</v>
      </c>
      <c r="C15" s="38">
        <v>0.83333333333333337</v>
      </c>
      <c r="D15" s="38">
        <v>0.83333333333333337</v>
      </c>
      <c r="E15" s="38">
        <v>0.83333333333333337</v>
      </c>
    </row>
    <row r="16" spans="1:5" x14ac:dyDescent="0.25">
      <c r="A16" s="26" t="s">
        <v>11</v>
      </c>
      <c r="B16" s="38">
        <v>0.83333333333333337</v>
      </c>
      <c r="C16" s="38">
        <v>0.83333333333333337</v>
      </c>
      <c r="D16" s="38">
        <v>0.83333333333333337</v>
      </c>
      <c r="E16" s="38">
        <v>0.83333333333333337</v>
      </c>
    </row>
    <row r="17" spans="1:5" x14ac:dyDescent="0.25">
      <c r="A17" s="27" t="s">
        <v>220</v>
      </c>
      <c r="B17" s="39">
        <v>1.6666666666666667</v>
      </c>
      <c r="C17" s="39">
        <v>1.6666666666666667</v>
      </c>
      <c r="D17" s="39">
        <v>1.6666666666666667</v>
      </c>
      <c r="E17" s="39">
        <v>1.6666666666666667</v>
      </c>
    </row>
    <row r="18" spans="1:5" x14ac:dyDescent="0.25">
      <c r="A18" s="26" t="s">
        <v>12</v>
      </c>
      <c r="B18" s="38">
        <v>0.41666666666666669</v>
      </c>
      <c r="C18" s="38">
        <v>0.41666666666666669</v>
      </c>
      <c r="D18" s="38">
        <v>0.41666666666666669</v>
      </c>
      <c r="E18" s="38">
        <v>0.41666666666666669</v>
      </c>
    </row>
    <row r="19" spans="1:5" x14ac:dyDescent="0.25">
      <c r="A19" s="26" t="s">
        <v>13</v>
      </c>
      <c r="B19" s="38">
        <v>0.41666666666666669</v>
      </c>
      <c r="C19" s="38">
        <v>0.41666666666666669</v>
      </c>
      <c r="D19" s="38">
        <v>0.41666666666666669</v>
      </c>
      <c r="E19" s="38">
        <v>0.41666666666666669</v>
      </c>
    </row>
    <row r="20" spans="1:5" x14ac:dyDescent="0.25">
      <c r="A20" s="26" t="s">
        <v>14</v>
      </c>
      <c r="B20" s="38">
        <v>0.41666666666666669</v>
      </c>
      <c r="C20" s="38">
        <v>0.41666666666666669</v>
      </c>
      <c r="D20" s="38">
        <v>0.41666666666666669</v>
      </c>
      <c r="E20" s="38">
        <v>0.41666666666666669</v>
      </c>
    </row>
    <row r="21" spans="1:5" x14ac:dyDescent="0.25">
      <c r="A21" s="26" t="s">
        <v>15</v>
      </c>
      <c r="B21" s="38">
        <v>0.41666666666666669</v>
      </c>
      <c r="C21" s="38">
        <v>0.41666666666666669</v>
      </c>
      <c r="D21" s="38">
        <v>0.41666666666666669</v>
      </c>
      <c r="E21" s="38">
        <v>0.41666666666666669</v>
      </c>
    </row>
    <row r="22" spans="1:5" ht="18.75" x14ac:dyDescent="0.3">
      <c r="A22" s="25" t="s">
        <v>223</v>
      </c>
      <c r="B22" s="37">
        <v>1.7902885784601505</v>
      </c>
      <c r="C22" s="37">
        <v>0.73422952503614236</v>
      </c>
      <c r="D22" s="37">
        <v>1.3006945531466101</v>
      </c>
      <c r="E22" s="37">
        <v>0.93374655921216576</v>
      </c>
    </row>
    <row r="23" spans="1:5" x14ac:dyDescent="0.25">
      <c r="A23" s="27" t="s">
        <v>222</v>
      </c>
      <c r="B23" s="39">
        <v>1.7902885784601505</v>
      </c>
      <c r="C23" s="39">
        <v>0.73422952503614236</v>
      </c>
      <c r="D23" s="39">
        <v>1.3006945531466101</v>
      </c>
      <c r="E23" s="39">
        <v>0.93374655921216576</v>
      </c>
    </row>
    <row r="24" spans="1:5" x14ac:dyDescent="0.25">
      <c r="A24" s="26" t="s">
        <v>16</v>
      </c>
      <c r="B24" s="38">
        <v>0.17539026629935722</v>
      </c>
      <c r="C24" s="38">
        <v>9.7228974234321808E-2</v>
      </c>
      <c r="D24" s="38">
        <v>9.0515545060999611E-2</v>
      </c>
      <c r="E24" s="38">
        <v>3.8363432302826218E-2</v>
      </c>
    </row>
    <row r="25" spans="1:5" x14ac:dyDescent="0.25">
      <c r="A25" s="26" t="s">
        <v>17</v>
      </c>
      <c r="B25" s="38">
        <v>1.5024154589371992</v>
      </c>
      <c r="C25" s="38">
        <v>0.57971014492753659</v>
      </c>
      <c r="D25" s="38">
        <v>1.1283643892339545</v>
      </c>
      <c r="E25" s="38">
        <v>0.85453569511540561</v>
      </c>
    </row>
    <row r="26" spans="1:5" x14ac:dyDescent="0.25">
      <c r="A26" s="26" t="s">
        <v>18</v>
      </c>
      <c r="B26" s="38">
        <v>0.11248285322359405</v>
      </c>
      <c r="C26" s="38">
        <v>5.7290405874283912E-2</v>
      </c>
      <c r="D26" s="38">
        <v>8.1814618851655946E-2</v>
      </c>
      <c r="E26" s="38">
        <v>4.0847431793933894E-2</v>
      </c>
    </row>
  </sheetData>
  <hyperlinks>
    <hyperlink ref="E1" location="Dashboard!A1" display="Dashboard" xr:uid="{649DBAF3-85E7-4C2B-8599-13706C4F5290}"/>
  </hyperlinks>
  <pageMargins left="0.7" right="0.7" top="0.75" bottom="0.75" header="0.3" footer="0.3"/>
  <pageSetup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E25"/>
  <sheetViews>
    <sheetView zoomScaleNormal="100" workbookViewId="0"/>
  </sheetViews>
  <sheetFormatPr baseColWidth="10" defaultRowHeight="15" x14ac:dyDescent="0.25"/>
  <cols>
    <col min="1" max="1" width="37.7109375" style="5" customWidth="1"/>
    <col min="2" max="2" width="15.42578125" style="5" bestFit="1" customWidth="1"/>
    <col min="3" max="3" width="16.140625" style="5" customWidth="1"/>
    <col min="4" max="4" width="15.28515625" style="5" customWidth="1"/>
    <col min="5" max="5" width="17.140625" style="5" customWidth="1"/>
    <col min="6" max="16384" width="11.42578125" style="5"/>
  </cols>
  <sheetData>
    <row r="1" spans="1:5" ht="23.25" customHeight="1" thickBot="1" x14ac:dyDescent="0.4">
      <c r="C1" s="19" t="s">
        <v>229</v>
      </c>
      <c r="D1" s="22"/>
      <c r="E1" s="23" t="s">
        <v>281</v>
      </c>
    </row>
    <row r="2" spans="1:5" ht="37.5" x14ac:dyDescent="0.25">
      <c r="A2" s="28"/>
      <c r="B2" s="34" t="s">
        <v>213</v>
      </c>
      <c r="C2" s="35" t="s">
        <v>212</v>
      </c>
      <c r="D2" s="34" t="s">
        <v>214</v>
      </c>
      <c r="E2" s="34" t="s">
        <v>215</v>
      </c>
    </row>
    <row r="3" spans="1:5" ht="26.25" x14ac:dyDescent="0.4">
      <c r="A3" s="29" t="s">
        <v>229</v>
      </c>
      <c r="B3" s="30">
        <v>9.3370637397792233</v>
      </c>
      <c r="C3" s="30">
        <v>11.009694132652687</v>
      </c>
      <c r="D3" s="30">
        <v>10.493194382429621</v>
      </c>
      <c r="E3" s="30">
        <v>9.4766198253969112</v>
      </c>
    </row>
    <row r="4" spans="1:5" ht="18.75" x14ac:dyDescent="0.3">
      <c r="A4" s="40" t="s">
        <v>225</v>
      </c>
      <c r="B4" s="31">
        <v>1.2860189784403442</v>
      </c>
      <c r="C4" s="31">
        <v>1.4842311696897239</v>
      </c>
      <c r="D4" s="31">
        <v>1.4664454112362046</v>
      </c>
      <c r="E4" s="31">
        <v>0.71809542798362536</v>
      </c>
    </row>
    <row r="5" spans="1:5" x14ac:dyDescent="0.25">
      <c r="A5" s="26" t="s">
        <v>19</v>
      </c>
      <c r="B5" s="32">
        <v>0.23066471172323241</v>
      </c>
      <c r="C5" s="32">
        <v>0.45331568729086341</v>
      </c>
      <c r="D5" s="32">
        <v>0.35886565847670637</v>
      </c>
      <c r="E5" s="32">
        <v>0.3129723320593405</v>
      </c>
    </row>
    <row r="6" spans="1:5" x14ac:dyDescent="0.25">
      <c r="A6" s="26" t="s">
        <v>20</v>
      </c>
      <c r="B6" s="32">
        <v>0.13688194784938043</v>
      </c>
      <c r="C6" s="32">
        <v>0.47318465514738339</v>
      </c>
      <c r="D6" s="32">
        <v>0.35689677451257007</v>
      </c>
      <c r="E6" s="32">
        <v>0.11532212149461757</v>
      </c>
    </row>
    <row r="7" spans="1:5" x14ac:dyDescent="0.25">
      <c r="A7" s="26" t="s">
        <v>283</v>
      </c>
      <c r="B7" s="32">
        <v>0.15951668046657599</v>
      </c>
      <c r="C7" s="32">
        <v>0.16424267664067124</v>
      </c>
      <c r="D7" s="32">
        <v>0.12255683276311205</v>
      </c>
      <c r="E7" s="32">
        <v>9.4204759787738804E-2</v>
      </c>
    </row>
    <row r="8" spans="1:5" x14ac:dyDescent="0.25">
      <c r="A8" s="26" t="s">
        <v>21</v>
      </c>
      <c r="B8" s="32">
        <v>0.75895563840115543</v>
      </c>
      <c r="C8" s="32">
        <v>0.39348815061080589</v>
      </c>
      <c r="D8" s="32">
        <v>0.62812614548381618</v>
      </c>
      <c r="E8" s="32">
        <v>0.19559621464192847</v>
      </c>
    </row>
    <row r="9" spans="1:5" ht="18.75" x14ac:dyDescent="0.3">
      <c r="A9" s="40" t="s">
        <v>228</v>
      </c>
      <c r="B9" s="31">
        <v>8.0510447613388791</v>
      </c>
      <c r="C9" s="31">
        <v>9.5254629629629619</v>
      </c>
      <c r="D9" s="31">
        <v>9.0267489711934168</v>
      </c>
      <c r="E9" s="31">
        <v>8.7585243974132858</v>
      </c>
    </row>
    <row r="10" spans="1:5" x14ac:dyDescent="0.25">
      <c r="A10" s="27" t="s">
        <v>226</v>
      </c>
      <c r="B10" s="42">
        <v>5</v>
      </c>
      <c r="C10" s="42">
        <v>5</v>
      </c>
      <c r="D10" s="42">
        <v>5</v>
      </c>
      <c r="E10" s="42">
        <v>5</v>
      </c>
    </row>
    <row r="11" spans="1:5" x14ac:dyDescent="0.25">
      <c r="A11" s="26" t="s">
        <v>22</v>
      </c>
      <c r="B11" s="32">
        <v>1.6666666666666667</v>
      </c>
      <c r="C11" s="32">
        <v>1.6666666666666667</v>
      </c>
      <c r="D11" s="32">
        <v>1.6666666666666667</v>
      </c>
      <c r="E11" s="32">
        <v>1.6666666666666667</v>
      </c>
    </row>
    <row r="12" spans="1:5" x14ac:dyDescent="0.25">
      <c r="A12" s="26" t="s">
        <v>284</v>
      </c>
      <c r="B12" s="32">
        <v>1.6666666666666667</v>
      </c>
      <c r="C12" s="32">
        <v>1.6666666666666667</v>
      </c>
      <c r="D12" s="32">
        <v>1.6666666666666667</v>
      </c>
      <c r="E12" s="32">
        <v>1.6666666666666667</v>
      </c>
    </row>
    <row r="13" spans="1:5" x14ac:dyDescent="0.25">
      <c r="A13" s="26" t="s">
        <v>23</v>
      </c>
      <c r="B13" s="32">
        <v>1.6666666666666667</v>
      </c>
      <c r="C13" s="32">
        <v>1.6666666666666667</v>
      </c>
      <c r="D13" s="32">
        <v>1.6666666666666667</v>
      </c>
      <c r="E13" s="32">
        <v>1.6666666666666667</v>
      </c>
    </row>
    <row r="14" spans="1:5" x14ac:dyDescent="0.25">
      <c r="A14" s="41" t="s">
        <v>227</v>
      </c>
      <c r="B14" s="42">
        <v>3.0510447613388791</v>
      </c>
      <c r="C14" s="42">
        <v>4.5254629629629628</v>
      </c>
      <c r="D14" s="42">
        <v>4.0267489711934159</v>
      </c>
      <c r="E14" s="42">
        <v>3.7585243974132867</v>
      </c>
    </row>
    <row r="15" spans="1:5" x14ac:dyDescent="0.25">
      <c r="A15" s="26" t="s">
        <v>24</v>
      </c>
      <c r="B15" s="32">
        <v>0.45454545454545453</v>
      </c>
      <c r="C15" s="32">
        <v>0.45454545454545453</v>
      </c>
      <c r="D15" s="32">
        <v>0.45454545454545453</v>
      </c>
      <c r="E15" s="32">
        <v>0.45454545454545453</v>
      </c>
    </row>
    <row r="16" spans="1:5" x14ac:dyDescent="0.25">
      <c r="A16" s="26" t="s">
        <v>25</v>
      </c>
      <c r="B16" s="32">
        <v>0.45454545454545453</v>
      </c>
      <c r="C16" s="32">
        <v>0.45454545454545453</v>
      </c>
      <c r="D16" s="32">
        <v>1</v>
      </c>
      <c r="E16" s="32">
        <v>0.12987012987012997</v>
      </c>
    </row>
    <row r="17" spans="1:5" x14ac:dyDescent="0.25">
      <c r="A17" s="26" t="s">
        <v>26</v>
      </c>
      <c r="B17" s="32">
        <v>0.39393939393939403</v>
      </c>
      <c r="C17" s="32">
        <v>0</v>
      </c>
      <c r="D17" s="32">
        <v>0.37373737373737398</v>
      </c>
      <c r="E17" s="32">
        <v>0.45454545454545453</v>
      </c>
    </row>
    <row r="18" spans="1:5" x14ac:dyDescent="0.25">
      <c r="A18" s="26" t="s">
        <v>27</v>
      </c>
      <c r="B18" s="32">
        <v>0.45454545454545453</v>
      </c>
      <c r="C18" s="32">
        <v>0</v>
      </c>
      <c r="D18" s="32">
        <v>0</v>
      </c>
      <c r="E18" s="32">
        <v>0</v>
      </c>
    </row>
    <row r="19" spans="1:5" x14ac:dyDescent="0.25">
      <c r="A19" s="26" t="s">
        <v>28</v>
      </c>
      <c r="B19" s="32">
        <v>4.5454545454545463E-2</v>
      </c>
      <c r="C19" s="32">
        <v>0</v>
      </c>
      <c r="D19" s="32">
        <v>0.27272727272727298</v>
      </c>
      <c r="E19" s="32">
        <v>0.45454545454545453</v>
      </c>
    </row>
    <row r="20" spans="1:5" x14ac:dyDescent="0.25">
      <c r="A20" s="26" t="s">
        <v>29</v>
      </c>
      <c r="B20" s="32">
        <v>2.6737967914438502E-2</v>
      </c>
      <c r="C20" s="32">
        <v>0</v>
      </c>
      <c r="D20" s="32">
        <v>0.45454545454545453</v>
      </c>
      <c r="E20" s="32">
        <v>0.45454545454545453</v>
      </c>
    </row>
    <row r="21" spans="1:5" x14ac:dyDescent="0.25">
      <c r="A21" s="26" t="s">
        <v>30</v>
      </c>
      <c r="B21" s="32">
        <v>0.13468013468013462</v>
      </c>
      <c r="C21" s="32">
        <v>0.45454545454545453</v>
      </c>
      <c r="D21" s="32">
        <v>0.14814814814814817</v>
      </c>
      <c r="E21" s="32">
        <v>0.10437710437710429</v>
      </c>
    </row>
    <row r="22" spans="1:5" x14ac:dyDescent="0.25">
      <c r="A22" s="26" t="s">
        <v>31</v>
      </c>
      <c r="B22" s="32">
        <v>0</v>
      </c>
      <c r="C22" s="32">
        <v>0.39772727272727271</v>
      </c>
      <c r="D22" s="32">
        <v>0.45454545454545453</v>
      </c>
      <c r="E22" s="32">
        <v>0.11363636363636363</v>
      </c>
    </row>
    <row r="23" spans="1:5" x14ac:dyDescent="0.25">
      <c r="A23" s="26" t="s">
        <v>32</v>
      </c>
      <c r="B23" s="32">
        <v>7.5757575757575732E-2</v>
      </c>
      <c r="C23" s="32">
        <v>0</v>
      </c>
      <c r="D23" s="32">
        <v>0</v>
      </c>
      <c r="E23" s="32">
        <v>0.45454545454545453</v>
      </c>
    </row>
    <row r="24" spans="1:5" x14ac:dyDescent="0.25">
      <c r="A24" s="26" t="s">
        <v>33</v>
      </c>
      <c r="B24" s="32">
        <v>0.45454545454545453</v>
      </c>
      <c r="C24" s="32">
        <v>0.2525252525252526</v>
      </c>
      <c r="D24" s="32">
        <v>0.45454545454545453</v>
      </c>
      <c r="E24" s="32">
        <v>0.45454545454545453</v>
      </c>
    </row>
    <row r="25" spans="1:5" x14ac:dyDescent="0.25">
      <c r="A25" s="26" t="s">
        <v>34</v>
      </c>
      <c r="B25" s="32">
        <v>0.2789256198347107</v>
      </c>
      <c r="C25" s="32">
        <v>0.45454545454545453</v>
      </c>
      <c r="D25" s="32">
        <v>0.22727272727272727</v>
      </c>
      <c r="E25" s="32">
        <v>0</v>
      </c>
    </row>
  </sheetData>
  <conditionalFormatting sqref="B5:B8 B15:E25">
    <cfRule type="expression" dxfId="34" priority="11">
      <formula>+ISBLANK(B5)</formula>
    </cfRule>
    <cfRule type="expression" dxfId="33" priority="12">
      <formula>+ISBLANK($C$5)</formula>
    </cfRule>
  </conditionalFormatting>
  <conditionalFormatting sqref="B11:D13">
    <cfRule type="expression" dxfId="32" priority="9">
      <formula>+ISBLANK(B11)</formula>
    </cfRule>
    <cfRule type="expression" dxfId="31" priority="10">
      <formula>+ISBLANK($C$5)</formula>
    </cfRule>
  </conditionalFormatting>
  <conditionalFormatting sqref="C5:C8">
    <cfRule type="expression" dxfId="30" priority="7">
      <formula>+ISBLANK(C5)</formula>
    </cfRule>
    <cfRule type="expression" dxfId="29" priority="8">
      <formula>+ISBLANK($C$5)</formula>
    </cfRule>
  </conditionalFormatting>
  <conditionalFormatting sqref="D5:D8">
    <cfRule type="expression" dxfId="28" priority="5">
      <formula>+ISBLANK(D5)</formula>
    </cfRule>
    <cfRule type="expression" dxfId="27" priority="6">
      <formula>+ISBLANK($C$5)</formula>
    </cfRule>
  </conditionalFormatting>
  <conditionalFormatting sqref="E11:E13">
    <cfRule type="expression" dxfId="26" priority="3">
      <formula>+ISBLANK(E11)</formula>
    </cfRule>
    <cfRule type="expression" dxfId="25" priority="4">
      <formula>+ISBLANK($C$5)</formula>
    </cfRule>
  </conditionalFormatting>
  <conditionalFormatting sqref="E5:E8">
    <cfRule type="expression" dxfId="24" priority="1">
      <formula>+ISBLANK(E5)</formula>
    </cfRule>
    <cfRule type="expression" dxfId="23" priority="2">
      <formula>+ISBLANK($C$5)</formula>
    </cfRule>
  </conditionalFormatting>
  <hyperlinks>
    <hyperlink ref="E1" location="Dashboard!A1" display="Dashboard" xr:uid="{924753E0-E13B-4959-8E1F-7A2BBB3B6C5C}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E72"/>
  <sheetViews>
    <sheetView zoomScaleNormal="100" workbookViewId="0"/>
  </sheetViews>
  <sheetFormatPr baseColWidth="10" defaultRowHeight="15" x14ac:dyDescent="0.25"/>
  <cols>
    <col min="1" max="1" width="40.7109375" style="5" bestFit="1" customWidth="1"/>
    <col min="2" max="2" width="19.85546875" style="5" bestFit="1" customWidth="1"/>
    <col min="3" max="3" width="21.140625" style="5" customWidth="1"/>
    <col min="4" max="4" width="15.5703125" style="5" customWidth="1"/>
    <col min="5" max="5" width="19.42578125" style="5" customWidth="1"/>
    <col min="6" max="16384" width="11.42578125" style="5"/>
  </cols>
  <sheetData>
    <row r="1" spans="1:5" ht="23.25" customHeight="1" thickBot="1" x14ac:dyDescent="0.4">
      <c r="C1" s="21" t="s">
        <v>240</v>
      </c>
      <c r="E1" s="23" t="s">
        <v>281</v>
      </c>
    </row>
    <row r="2" spans="1:5" ht="37.5" x14ac:dyDescent="0.25">
      <c r="A2" s="28"/>
      <c r="B2" s="34" t="s">
        <v>213</v>
      </c>
      <c r="C2" s="35" t="s">
        <v>212</v>
      </c>
      <c r="D2" s="34" t="s">
        <v>214</v>
      </c>
      <c r="E2" s="34" t="s">
        <v>215</v>
      </c>
    </row>
    <row r="3" spans="1:5" ht="26.25" x14ac:dyDescent="0.4">
      <c r="A3" s="29" t="s">
        <v>240</v>
      </c>
      <c r="B3" s="30">
        <v>16.984391402871307</v>
      </c>
      <c r="C3" s="30">
        <v>17.095282080168754</v>
      </c>
      <c r="D3" s="30">
        <v>17.10654677186681</v>
      </c>
      <c r="E3" s="30">
        <v>17.2425071870531</v>
      </c>
    </row>
    <row r="4" spans="1:5" ht="18.75" x14ac:dyDescent="0.3">
      <c r="A4" s="25" t="s">
        <v>230</v>
      </c>
      <c r="B4" s="31">
        <v>5</v>
      </c>
      <c r="C4" s="31">
        <v>5</v>
      </c>
      <c r="D4" s="31">
        <v>5</v>
      </c>
      <c r="E4" s="31">
        <v>5</v>
      </c>
    </row>
    <row r="5" spans="1:5" x14ac:dyDescent="0.25">
      <c r="A5" s="26" t="s">
        <v>35</v>
      </c>
      <c r="B5" s="32">
        <v>1</v>
      </c>
      <c r="C5" s="32">
        <v>1</v>
      </c>
      <c r="D5" s="32">
        <v>1</v>
      </c>
      <c r="E5" s="32">
        <v>1</v>
      </c>
    </row>
    <row r="6" spans="1:5" x14ac:dyDescent="0.25">
      <c r="A6" s="26" t="s">
        <v>36</v>
      </c>
      <c r="B6" s="32">
        <v>1</v>
      </c>
      <c r="C6" s="32">
        <v>1</v>
      </c>
      <c r="D6" s="32">
        <v>1</v>
      </c>
      <c r="E6" s="32">
        <v>1</v>
      </c>
    </row>
    <row r="7" spans="1:5" x14ac:dyDescent="0.25">
      <c r="A7" s="26" t="s">
        <v>37</v>
      </c>
      <c r="B7" s="32">
        <v>1</v>
      </c>
      <c r="C7" s="32">
        <v>1</v>
      </c>
      <c r="D7" s="32">
        <v>1</v>
      </c>
      <c r="E7" s="32">
        <v>1</v>
      </c>
    </row>
    <row r="8" spans="1:5" x14ac:dyDescent="0.25">
      <c r="A8" s="26" t="s">
        <v>38</v>
      </c>
      <c r="B8" s="32">
        <v>1</v>
      </c>
      <c r="C8" s="32">
        <v>1</v>
      </c>
      <c r="D8" s="32">
        <v>1</v>
      </c>
      <c r="E8" s="32">
        <v>1</v>
      </c>
    </row>
    <row r="9" spans="1:5" x14ac:dyDescent="0.25">
      <c r="A9" s="26" t="s">
        <v>39</v>
      </c>
      <c r="B9" s="32">
        <v>1</v>
      </c>
      <c r="C9" s="32">
        <v>1</v>
      </c>
      <c r="D9" s="32">
        <v>1</v>
      </c>
      <c r="E9" s="32">
        <v>1</v>
      </c>
    </row>
    <row r="10" spans="1:5" ht="18.75" x14ac:dyDescent="0.3">
      <c r="A10" s="25" t="s">
        <v>231</v>
      </c>
      <c r="B10" s="31">
        <v>5</v>
      </c>
      <c r="C10" s="31">
        <v>5</v>
      </c>
      <c r="D10" s="31">
        <v>5</v>
      </c>
      <c r="E10" s="31">
        <v>5</v>
      </c>
    </row>
    <row r="11" spans="1:5" x14ac:dyDescent="0.25">
      <c r="A11" s="26" t="s">
        <v>40</v>
      </c>
      <c r="B11" s="32">
        <v>0.7142857142857143</v>
      </c>
      <c r="C11" s="32">
        <v>0.7142857142857143</v>
      </c>
      <c r="D11" s="32">
        <v>0.7142857142857143</v>
      </c>
      <c r="E11" s="32">
        <v>0.7142857142857143</v>
      </c>
    </row>
    <row r="12" spans="1:5" x14ac:dyDescent="0.25">
      <c r="A12" s="26" t="s">
        <v>41</v>
      </c>
      <c r="B12" s="32">
        <v>0.7142857142857143</v>
      </c>
      <c r="C12" s="32">
        <v>0.7142857142857143</v>
      </c>
      <c r="D12" s="32">
        <v>0.7142857142857143</v>
      </c>
      <c r="E12" s="32">
        <v>0.7142857142857143</v>
      </c>
    </row>
    <row r="13" spans="1:5" x14ac:dyDescent="0.25">
      <c r="A13" s="26" t="s">
        <v>42</v>
      </c>
      <c r="B13" s="32">
        <v>0.7142857142857143</v>
      </c>
      <c r="C13" s="32">
        <v>0.7142857142857143</v>
      </c>
      <c r="D13" s="32">
        <v>0.7142857142857143</v>
      </c>
      <c r="E13" s="32">
        <v>0.7142857142857143</v>
      </c>
    </row>
    <row r="14" spans="1:5" x14ac:dyDescent="0.25">
      <c r="A14" s="26" t="s">
        <v>43</v>
      </c>
      <c r="B14" s="32">
        <v>0.7142857142857143</v>
      </c>
      <c r="C14" s="32">
        <v>0.7142857142857143</v>
      </c>
      <c r="D14" s="32">
        <v>0.7142857142857143</v>
      </c>
      <c r="E14" s="32">
        <v>0.7142857142857143</v>
      </c>
    </row>
    <row r="15" spans="1:5" x14ac:dyDescent="0.25">
      <c r="A15" s="26" t="s">
        <v>44</v>
      </c>
      <c r="B15" s="32">
        <v>0.7142857142857143</v>
      </c>
      <c r="C15" s="32">
        <v>0.7142857142857143</v>
      </c>
      <c r="D15" s="32">
        <v>0.7142857142857143</v>
      </c>
      <c r="E15" s="32">
        <v>0.7142857142857143</v>
      </c>
    </row>
    <row r="16" spans="1:5" x14ac:dyDescent="0.25">
      <c r="A16" s="26" t="s">
        <v>285</v>
      </c>
      <c r="B16" s="32">
        <v>0.7142857142857143</v>
      </c>
      <c r="C16" s="32">
        <v>0.7142857142857143</v>
      </c>
      <c r="D16" s="32">
        <v>0.7142857142857143</v>
      </c>
      <c r="E16" s="32">
        <v>0.7142857142857143</v>
      </c>
    </row>
    <row r="17" spans="1:5" x14ac:dyDescent="0.25">
      <c r="A17" s="26" t="s">
        <v>45</v>
      </c>
      <c r="B17" s="32">
        <v>0.7142857142857143</v>
      </c>
      <c r="C17" s="32">
        <v>0.7142857142857143</v>
      </c>
      <c r="D17" s="32">
        <v>0.7142857142857143</v>
      </c>
      <c r="E17" s="32">
        <v>0.7142857142857143</v>
      </c>
    </row>
    <row r="18" spans="1:5" ht="18.75" x14ac:dyDescent="0.3">
      <c r="A18" s="25" t="s">
        <v>232</v>
      </c>
      <c r="B18" s="31">
        <v>5</v>
      </c>
      <c r="C18" s="31">
        <v>5</v>
      </c>
      <c r="D18" s="31">
        <v>5</v>
      </c>
      <c r="E18" s="31">
        <v>5</v>
      </c>
    </row>
    <row r="19" spans="1:5" x14ac:dyDescent="0.25">
      <c r="A19" s="26" t="s">
        <v>46</v>
      </c>
      <c r="B19" s="32">
        <v>2.5</v>
      </c>
      <c r="C19" s="32">
        <v>2.5</v>
      </c>
      <c r="D19" s="32">
        <v>2.5</v>
      </c>
      <c r="E19" s="32">
        <v>2.5</v>
      </c>
    </row>
    <row r="20" spans="1:5" x14ac:dyDescent="0.25">
      <c r="A20" s="26" t="s">
        <v>47</v>
      </c>
      <c r="B20" s="32">
        <v>2.5</v>
      </c>
      <c r="C20" s="32">
        <v>2.5</v>
      </c>
      <c r="D20" s="32">
        <v>2.5</v>
      </c>
      <c r="E20" s="32">
        <v>2.5</v>
      </c>
    </row>
    <row r="21" spans="1:5" ht="18.75" x14ac:dyDescent="0.3">
      <c r="A21" s="25" t="s">
        <v>239</v>
      </c>
      <c r="B21" s="31">
        <v>1.9843914028713059</v>
      </c>
      <c r="C21" s="31">
        <v>2.0952820801687553</v>
      </c>
      <c r="D21" s="31">
        <v>2.1065467718668094</v>
      </c>
      <c r="E21" s="31">
        <v>2.2425071870530999</v>
      </c>
    </row>
    <row r="22" spans="1:5" x14ac:dyDescent="0.25">
      <c r="A22" s="27" t="s">
        <v>233</v>
      </c>
      <c r="B22" s="33">
        <v>0.4166666666666668</v>
      </c>
      <c r="C22" s="33">
        <v>0.43648161067478619</v>
      </c>
      <c r="D22" s="33">
        <v>0.43634838296518791</v>
      </c>
      <c r="E22" s="33">
        <v>0.4657147266047405</v>
      </c>
    </row>
    <row r="23" spans="1:5" x14ac:dyDescent="0.25">
      <c r="A23" s="26" t="s">
        <v>48</v>
      </c>
      <c r="B23" s="32">
        <v>4.2506348562498839E-2</v>
      </c>
      <c r="C23" s="32">
        <v>3.2206052660970083E-2</v>
      </c>
      <c r="D23" s="32">
        <v>2.8433677916209734E-2</v>
      </c>
      <c r="E23" s="32">
        <v>2.4652131091373125E-2</v>
      </c>
    </row>
    <row r="24" spans="1:5" x14ac:dyDescent="0.25">
      <c r="A24" s="26" t="s">
        <v>49</v>
      </c>
      <c r="B24" s="32">
        <v>2.6938095881945619E-2</v>
      </c>
      <c r="C24" s="32">
        <v>4.3869049684262321E-2</v>
      </c>
      <c r="D24" s="32">
        <v>4.7611441758783415E-2</v>
      </c>
      <c r="E24" s="32">
        <v>6.1227067413986765E-2</v>
      </c>
    </row>
    <row r="25" spans="1:5" x14ac:dyDescent="0.25">
      <c r="A25" s="26" t="s">
        <v>50</v>
      </c>
      <c r="B25" s="32">
        <v>3.3898719186403331E-2</v>
      </c>
      <c r="C25" s="32">
        <v>3.4539675155603168E-2</v>
      </c>
      <c r="D25" s="32">
        <v>3.4487018766891059E-2</v>
      </c>
      <c r="E25" s="32">
        <v>3.5351893087600325E-2</v>
      </c>
    </row>
    <row r="26" spans="1:5" x14ac:dyDescent="0.25">
      <c r="A26" s="26" t="s">
        <v>51</v>
      </c>
      <c r="B26" s="32">
        <v>3.5545725258041116E-2</v>
      </c>
      <c r="C26" s="32">
        <v>3.4904769288841273E-2</v>
      </c>
      <c r="D26" s="32">
        <v>3.4957425677553382E-2</v>
      </c>
      <c r="E26" s="32">
        <v>3.4092551356844122E-2</v>
      </c>
    </row>
    <row r="27" spans="1:5" x14ac:dyDescent="0.25">
      <c r="A27" s="26" t="s">
        <v>52</v>
      </c>
      <c r="B27" s="32">
        <v>4.2655409854016023E-2</v>
      </c>
      <c r="C27" s="32">
        <v>3.2090858602206618E-2</v>
      </c>
      <c r="D27" s="32">
        <v>2.8300470147773055E-2</v>
      </c>
      <c r="E27" s="32">
        <v>2.4468219110953291E-2</v>
      </c>
    </row>
    <row r="28" spans="1:5" x14ac:dyDescent="0.25">
      <c r="A28" s="26" t="s">
        <v>53</v>
      </c>
      <c r="B28" s="32">
        <v>2.6789034590428432E-2</v>
      </c>
      <c r="C28" s="32">
        <v>4.3960527319162716E-2</v>
      </c>
      <c r="D28" s="32">
        <v>4.771372629526157E-2</v>
      </c>
      <c r="E28" s="32">
        <v>6.1288371407460018E-2</v>
      </c>
    </row>
    <row r="29" spans="1:5" x14ac:dyDescent="0.25">
      <c r="A29" s="26" t="s">
        <v>54</v>
      </c>
      <c r="B29" s="32">
        <v>3.5295422431046733E-2</v>
      </c>
      <c r="C29" s="32">
        <v>3.5281474550113559E-2</v>
      </c>
      <c r="D29" s="32">
        <v>3.5095789212182066E-2</v>
      </c>
      <c r="E29" s="32">
        <v>3.5805588258368673E-2</v>
      </c>
    </row>
    <row r="30" spans="1:5" x14ac:dyDescent="0.25">
      <c r="A30" s="26" t="s">
        <v>55</v>
      </c>
      <c r="B30" s="32">
        <v>3.4149022013397708E-2</v>
      </c>
      <c r="C30" s="32">
        <v>3.4162969894330895E-2</v>
      </c>
      <c r="D30" s="32">
        <v>3.4348655232262375E-2</v>
      </c>
      <c r="E30" s="32">
        <v>3.3638856186075768E-2</v>
      </c>
    </row>
    <row r="31" spans="1:5" x14ac:dyDescent="0.25">
      <c r="A31" s="26" t="s">
        <v>56</v>
      </c>
      <c r="B31" s="32">
        <v>4.2291919437032949E-2</v>
      </c>
      <c r="C31" s="32">
        <v>3.1947102490546511E-2</v>
      </c>
      <c r="D31" s="32">
        <v>2.8048629837339654E-2</v>
      </c>
      <c r="E31" s="32">
        <v>2.4451739704784346E-2</v>
      </c>
    </row>
    <row r="32" spans="1:5" x14ac:dyDescent="0.25">
      <c r="A32" s="26" t="s">
        <v>57</v>
      </c>
      <c r="B32" s="32">
        <v>2.7152525007411509E-2</v>
      </c>
      <c r="C32" s="32">
        <v>4.4074686584304579E-2</v>
      </c>
      <c r="D32" s="32">
        <v>4.7907103676487213E-2</v>
      </c>
      <c r="E32" s="32">
        <v>6.1293864542849658E-2</v>
      </c>
    </row>
    <row r="33" spans="1:5" x14ac:dyDescent="0.25">
      <c r="A33" s="26" t="s">
        <v>58</v>
      </c>
      <c r="B33" s="32">
        <v>3.3326198959992795E-2</v>
      </c>
      <c r="C33" s="32">
        <v>3.4314708607651068E-2</v>
      </c>
      <c r="D33" s="32">
        <v>3.434879083846825E-2</v>
      </c>
      <c r="E33" s="32">
        <v>3.5467144026767601E-2</v>
      </c>
    </row>
    <row r="34" spans="1:5" x14ac:dyDescent="0.25">
      <c r="A34" s="26" t="s">
        <v>59</v>
      </c>
      <c r="B34" s="32">
        <v>3.6118245484451653E-2</v>
      </c>
      <c r="C34" s="32">
        <v>3.512973583679338E-2</v>
      </c>
      <c r="D34" s="32">
        <v>3.5095653605976197E-2</v>
      </c>
      <c r="E34" s="32">
        <v>3.3977300417676846E-2</v>
      </c>
    </row>
    <row r="35" spans="1:5" x14ac:dyDescent="0.25">
      <c r="A35" s="27" t="s">
        <v>234</v>
      </c>
      <c r="B35" s="33">
        <v>0.28310344790687608</v>
      </c>
      <c r="C35" s="33">
        <v>0.28769329895471896</v>
      </c>
      <c r="D35" s="33">
        <v>0.28483533239662367</v>
      </c>
      <c r="E35" s="33">
        <v>0.30806187880415864</v>
      </c>
    </row>
    <row r="36" spans="1:5" x14ac:dyDescent="0.25">
      <c r="A36" s="26" t="s">
        <v>60</v>
      </c>
      <c r="B36" s="32">
        <v>4.0475784753071155E-2</v>
      </c>
      <c r="C36" s="32">
        <v>3.4759375922406084E-2</v>
      </c>
      <c r="D36" s="32">
        <v>2.2388468697096868E-2</v>
      </c>
      <c r="E36" s="32">
        <v>3.1203645902423173E-2</v>
      </c>
    </row>
    <row r="37" spans="1:5" x14ac:dyDescent="0.25">
      <c r="A37" s="26" t="s">
        <v>61</v>
      </c>
      <c r="B37" s="32">
        <v>1.7857767046557213E-2</v>
      </c>
      <c r="C37" s="32">
        <v>2.8595675838085123E-2</v>
      </c>
      <c r="D37" s="32">
        <v>3.6184490975768528E-2</v>
      </c>
      <c r="E37" s="32">
        <v>4.7762369762879238E-2</v>
      </c>
    </row>
    <row r="38" spans="1:5" x14ac:dyDescent="0.25">
      <c r="A38" s="26" t="s">
        <v>62</v>
      </c>
      <c r="B38" s="32">
        <v>2.5424039389802495E-2</v>
      </c>
      <c r="C38" s="32">
        <v>2.5904756366702378E-2</v>
      </c>
      <c r="D38" s="32">
        <v>2.5865264075168294E-2</v>
      </c>
      <c r="E38" s="32">
        <v>2.6513919815700244E-2</v>
      </c>
    </row>
    <row r="39" spans="1:5" x14ac:dyDescent="0.25">
      <c r="A39" s="26" t="s">
        <v>63</v>
      </c>
      <c r="B39" s="32">
        <v>2.6659293943530837E-2</v>
      </c>
      <c r="C39" s="32">
        <v>2.6178576966630954E-2</v>
      </c>
      <c r="D39" s="32">
        <v>2.6218069258165038E-2</v>
      </c>
      <c r="E39" s="32">
        <v>2.5569413517633092E-2</v>
      </c>
    </row>
    <row r="40" spans="1:5" x14ac:dyDescent="0.25">
      <c r="A40" s="26" t="s">
        <v>64</v>
      </c>
      <c r="B40" s="32">
        <v>2.4922811379451466E-2</v>
      </c>
      <c r="C40" s="32">
        <v>1.7386973505109968E-2</v>
      </c>
      <c r="D40" s="32">
        <v>1.5184430340980546E-2</v>
      </c>
      <c r="E40" s="32">
        <v>7.564351992293634E-3</v>
      </c>
    </row>
    <row r="41" spans="1:5" x14ac:dyDescent="0.25">
      <c r="A41" s="26" t="s">
        <v>65</v>
      </c>
      <c r="B41" s="32">
        <v>2.9387296304973966E-3</v>
      </c>
      <c r="C41" s="32">
        <v>3.7804656182475788E-3</v>
      </c>
      <c r="D41" s="32">
        <v>3.8650819065899947E-3</v>
      </c>
      <c r="E41" s="32">
        <v>3.3203261605525541E-3</v>
      </c>
    </row>
    <row r="42" spans="1:5" x14ac:dyDescent="0.25">
      <c r="A42" s="26" t="s">
        <v>66</v>
      </c>
      <c r="B42" s="32">
        <v>1.143064186681433E-3</v>
      </c>
      <c r="C42" s="32">
        <v>1.5369010314279174E-3</v>
      </c>
      <c r="D42" s="32">
        <v>1.1181315801493022E-3</v>
      </c>
      <c r="E42" s="32">
        <v>6.6125087344061449E-4</v>
      </c>
    </row>
    <row r="43" spans="1:5" ht="30" x14ac:dyDescent="0.25">
      <c r="A43" s="26" t="s">
        <v>67</v>
      </c>
      <c r="B43" s="38">
        <v>1.5461148973802484E-2</v>
      </c>
      <c r="C43" s="38">
        <v>1.6650094712503567E-2</v>
      </c>
      <c r="D43" s="38">
        <v>2.1243233238645163E-2</v>
      </c>
      <c r="E43" s="38">
        <v>2.7307904852447336E-2</v>
      </c>
    </row>
    <row r="44" spans="1:5" x14ac:dyDescent="0.25">
      <c r="A44" s="26" t="s">
        <v>68</v>
      </c>
      <c r="B44" s="32">
        <v>1.4142493808337476E-3</v>
      </c>
      <c r="C44" s="32">
        <v>1.0430377322070267E-3</v>
      </c>
      <c r="D44" s="32">
        <v>7.406789561551449E-4</v>
      </c>
      <c r="E44" s="32">
        <v>6.7813324892414403E-4</v>
      </c>
    </row>
    <row r="45" spans="1:5" x14ac:dyDescent="0.25">
      <c r="A45" s="26" t="s">
        <v>69</v>
      </c>
      <c r="B45" s="32">
        <v>3.0789894930142524E-2</v>
      </c>
      <c r="C45" s="32">
        <v>2.3091875627267239E-2</v>
      </c>
      <c r="D45" s="32">
        <v>2.0947749165773074E-2</v>
      </c>
      <c r="E45" s="32">
        <v>1.7057910604358392E-2</v>
      </c>
    </row>
    <row r="46" spans="1:5" x14ac:dyDescent="0.25">
      <c r="A46" s="26" t="s">
        <v>70</v>
      </c>
      <c r="B46" s="32">
        <v>2.1293438403190802E-2</v>
      </c>
      <c r="C46" s="32">
        <v>3.3745667394032883E-2</v>
      </c>
      <c r="D46" s="32">
        <v>3.5998454509614718E-2</v>
      </c>
      <c r="E46" s="32">
        <v>4.6397363131880538E-2</v>
      </c>
    </row>
    <row r="47" spans="1:5" x14ac:dyDescent="0.25">
      <c r="A47" s="26" t="s">
        <v>71</v>
      </c>
      <c r="B47" s="32">
        <v>1.8031976153339322E-2</v>
      </c>
      <c r="C47" s="32">
        <v>1.7960354581524382E-2</v>
      </c>
      <c r="D47" s="32">
        <v>1.6577019398593747E-2</v>
      </c>
      <c r="E47" s="32">
        <v>1.6090813431559513E-2</v>
      </c>
    </row>
    <row r="48" spans="1:5" x14ac:dyDescent="0.25">
      <c r="A48" s="26" t="s">
        <v>72</v>
      </c>
      <c r="B48" s="32">
        <v>3.405135717999401E-2</v>
      </c>
      <c r="C48" s="32">
        <v>3.4122978751808947E-2</v>
      </c>
      <c r="D48" s="32">
        <v>3.5506313934739589E-2</v>
      </c>
      <c r="E48" s="32">
        <v>3.5992519901773823E-2</v>
      </c>
    </row>
    <row r="49" spans="1:5" x14ac:dyDescent="0.25">
      <c r="A49" s="26" t="s">
        <v>73</v>
      </c>
      <c r="B49" s="32">
        <v>5.1569007036662915E-4</v>
      </c>
      <c r="C49" s="32">
        <v>4.5355161730709418E-4</v>
      </c>
      <c r="D49" s="32">
        <v>3.82944541993371E-4</v>
      </c>
      <c r="E49" s="32">
        <v>3.4232237783293198E-4</v>
      </c>
    </row>
    <row r="50" spans="1:5" x14ac:dyDescent="0.25">
      <c r="A50" s="26" t="s">
        <v>74</v>
      </c>
      <c r="B50" s="32">
        <v>2.1239219113458732E-2</v>
      </c>
      <c r="C50" s="32">
        <v>2.1455433715288699E-2</v>
      </c>
      <c r="D50" s="32">
        <v>2.1640030739905246E-2</v>
      </c>
      <c r="E50" s="32">
        <v>2.0295491011690262E-2</v>
      </c>
    </row>
    <row r="51" spans="1:5" x14ac:dyDescent="0.25">
      <c r="A51" s="26" t="s">
        <v>75</v>
      </c>
      <c r="B51" s="32">
        <v>8.8498337215580714E-4</v>
      </c>
      <c r="C51" s="32">
        <v>1.0275795741690281E-3</v>
      </c>
      <c r="D51" s="32">
        <v>9.7497107728504624E-4</v>
      </c>
      <c r="E51" s="32">
        <v>1.3041422187691693E-3</v>
      </c>
    </row>
    <row r="52" spans="1:5" x14ac:dyDescent="0.25">
      <c r="A52" s="27" t="s">
        <v>235</v>
      </c>
      <c r="B52" s="33">
        <v>0.27777777777777779</v>
      </c>
      <c r="C52" s="33">
        <v>0.28654284187177831</v>
      </c>
      <c r="D52" s="33">
        <v>0.28674450857273509</v>
      </c>
      <c r="E52" s="33">
        <v>0.29859637185302301</v>
      </c>
    </row>
    <row r="53" spans="1:5" x14ac:dyDescent="0.25">
      <c r="A53" s="26" t="s">
        <v>48</v>
      </c>
      <c r="B53" s="32">
        <v>5.5819013649243715E-2</v>
      </c>
      <c r="C53" s="32">
        <v>4.2523403981488704E-2</v>
      </c>
      <c r="D53" s="32">
        <v>3.8596741460988321E-2</v>
      </c>
      <c r="E53" s="32">
        <v>3.1211229273504809E-2</v>
      </c>
    </row>
    <row r="54" spans="1:5" x14ac:dyDescent="0.25">
      <c r="A54" s="26" t="s">
        <v>49</v>
      </c>
      <c r="B54" s="32">
        <v>3.67735789433489E-2</v>
      </c>
      <c r="C54" s="32">
        <v>5.8824007077880991E-2</v>
      </c>
      <c r="D54" s="32">
        <v>6.2955808970762264E-2</v>
      </c>
      <c r="E54" s="32">
        <v>8.2188849501424341E-2</v>
      </c>
    </row>
    <row r="55" spans="1:5" x14ac:dyDescent="0.25">
      <c r="A55" s="26" t="s">
        <v>50</v>
      </c>
      <c r="B55" s="32">
        <v>4.4831162230991713E-2</v>
      </c>
      <c r="C55" s="32">
        <v>4.5457348760375264E-2</v>
      </c>
      <c r="D55" s="32">
        <v>4.5627871483838935E-2</v>
      </c>
      <c r="E55" s="32">
        <v>4.6097715618078496E-2</v>
      </c>
    </row>
    <row r="56" spans="1:5" x14ac:dyDescent="0.25">
      <c r="A56" s="26" t="s">
        <v>51</v>
      </c>
      <c r="B56" s="32">
        <v>4.7761430361600889E-2</v>
      </c>
      <c r="C56" s="32">
        <v>4.7135243832217337E-2</v>
      </c>
      <c r="D56" s="32">
        <v>4.6964721108753667E-2</v>
      </c>
      <c r="E56" s="32">
        <v>4.6494876974514106E-2</v>
      </c>
    </row>
    <row r="57" spans="1:5" x14ac:dyDescent="0.25">
      <c r="A57" s="26" t="s">
        <v>76</v>
      </c>
      <c r="B57" s="32">
        <v>4.4348089049824464E-4</v>
      </c>
      <c r="C57" s="32">
        <v>5.0705320753768933E-4</v>
      </c>
      <c r="D57" s="32">
        <v>5.2229547618027662E-4</v>
      </c>
      <c r="E57" s="32">
        <v>4.1778354411790283E-4</v>
      </c>
    </row>
    <row r="58" spans="1:5" x14ac:dyDescent="0.25">
      <c r="A58" s="26" t="s">
        <v>77</v>
      </c>
      <c r="B58" s="32">
        <v>0.12959455197505088</v>
      </c>
      <c r="C58" s="32">
        <v>0.13349687947546812</v>
      </c>
      <c r="D58" s="32">
        <v>0.13252481517694237</v>
      </c>
      <c r="E58" s="32">
        <v>0.14500336193144694</v>
      </c>
    </row>
    <row r="59" spans="1:5" x14ac:dyDescent="0.25">
      <c r="A59" s="26" t="s">
        <v>78</v>
      </c>
      <c r="B59" s="32">
        <v>4.2071300080266653E-2</v>
      </c>
      <c r="C59" s="32">
        <v>3.7707525258250628E-2</v>
      </c>
      <c r="D59" s="32">
        <v>3.7838975257289575E-2</v>
      </c>
      <c r="E59" s="32">
        <v>2.9848857669782861E-2</v>
      </c>
    </row>
    <row r="60" spans="1:5" x14ac:dyDescent="0.25">
      <c r="A60" s="26" t="s">
        <v>79</v>
      </c>
      <c r="B60" s="32">
        <v>2.3453186490771079E-3</v>
      </c>
      <c r="C60" s="32">
        <v>2.121069813092295E-3</v>
      </c>
      <c r="D60" s="32">
        <v>2.3345085101851137E-3</v>
      </c>
      <c r="E60" s="32">
        <v>1.3296303257487806E-3</v>
      </c>
    </row>
    <row r="61" spans="1:5" x14ac:dyDescent="0.25">
      <c r="A61" s="26" t="s">
        <v>286</v>
      </c>
      <c r="B61" s="32">
        <v>1.0590988605633853E-5</v>
      </c>
      <c r="C61" s="32">
        <v>1.4514638566510355E-5</v>
      </c>
      <c r="D61" s="32">
        <v>1.5803563531695823E-5</v>
      </c>
      <c r="E61" s="32">
        <v>7.8102372014364116E-6</v>
      </c>
    </row>
    <row r="62" spans="1:5" x14ac:dyDescent="0.25">
      <c r="A62" s="27" t="s">
        <v>236</v>
      </c>
      <c r="B62" s="33">
        <v>0.41666666666666669</v>
      </c>
      <c r="C62" s="33">
        <v>0.4521228322553833</v>
      </c>
      <c r="D62" s="33">
        <v>0.45214274452562997</v>
      </c>
      <c r="E62" s="33">
        <v>0.50348440415284634</v>
      </c>
    </row>
    <row r="63" spans="1:5" x14ac:dyDescent="0.25">
      <c r="A63" s="26" t="s">
        <v>48</v>
      </c>
      <c r="B63" s="32">
        <v>8.4192348088440588E-2</v>
      </c>
      <c r="C63" s="32">
        <v>6.3034250692450361E-2</v>
      </c>
      <c r="D63" s="32">
        <v>5.6421811823585528E-2</v>
      </c>
      <c r="E63" s="32">
        <v>4.7161219531102985E-2</v>
      </c>
    </row>
    <row r="64" spans="1:5" x14ac:dyDescent="0.25">
      <c r="A64" s="26" t="s">
        <v>49</v>
      </c>
      <c r="B64" s="32">
        <v>5.4696540800448321E-2</v>
      </c>
      <c r="C64" s="32">
        <v>8.8832278044884208E-2</v>
      </c>
      <c r="D64" s="32">
        <v>9.5564997667207163E-2</v>
      </c>
      <c r="E64" s="32">
        <v>0.12316848237852124</v>
      </c>
    </row>
    <row r="65" spans="1:5" x14ac:dyDescent="0.25">
      <c r="A65" s="26" t="s">
        <v>80</v>
      </c>
      <c r="B65" s="32">
        <v>7.0083397036932171E-2</v>
      </c>
      <c r="C65" s="32">
        <v>4.9401232738752153E-2</v>
      </c>
      <c r="D65" s="32">
        <v>4.3373574981155405E-2</v>
      </c>
      <c r="E65" s="32">
        <v>3.7094043725118903E-2</v>
      </c>
    </row>
    <row r="66" spans="1:5" x14ac:dyDescent="0.25">
      <c r="A66" s="26" t="s">
        <v>81</v>
      </c>
      <c r="B66" s="32">
        <v>6.8805491851956738E-2</v>
      </c>
      <c r="C66" s="32">
        <v>9.965849818458572E-2</v>
      </c>
      <c r="D66" s="32">
        <v>0.10558417952835882</v>
      </c>
      <c r="E66" s="32">
        <v>0.12652420764718258</v>
      </c>
    </row>
    <row r="67" spans="1:5" x14ac:dyDescent="0.25">
      <c r="A67" s="26" t="s">
        <v>82</v>
      </c>
      <c r="B67" s="32">
        <v>8.1362228221791635E-2</v>
      </c>
      <c r="C67" s="32">
        <v>5.9780177999706911E-2</v>
      </c>
      <c r="D67" s="32">
        <v>5.3024640895408801E-2</v>
      </c>
      <c r="E67" s="32">
        <v>4.597134297304762E-2</v>
      </c>
    </row>
    <row r="68" spans="1:5" x14ac:dyDescent="0.25">
      <c r="A68" s="26" t="s">
        <v>83</v>
      </c>
      <c r="B68" s="32">
        <v>5.7526660667097274E-2</v>
      </c>
      <c r="C68" s="32">
        <v>9.1416394595004002E-2</v>
      </c>
      <c r="D68" s="32">
        <v>9.8173539629914278E-2</v>
      </c>
      <c r="E68" s="32">
        <v>0.12356510789787299</v>
      </c>
    </row>
    <row r="69" spans="1:5" x14ac:dyDescent="0.25">
      <c r="A69" s="27" t="s">
        <v>237</v>
      </c>
      <c r="B69" s="33">
        <v>1.2525328701799291E-2</v>
      </c>
      <c r="C69" s="33">
        <v>3.5422094245623663E-3</v>
      </c>
      <c r="D69" s="33">
        <v>3.2128163936442802E-3</v>
      </c>
      <c r="E69" s="33">
        <v>1.2457652342874723E-3</v>
      </c>
    </row>
    <row r="70" spans="1:5" x14ac:dyDescent="0.25">
      <c r="A70" s="26" t="s">
        <v>84</v>
      </c>
      <c r="B70" s="32">
        <v>1.2525328701799291E-2</v>
      </c>
      <c r="C70" s="32">
        <v>3.5422094245623663E-3</v>
      </c>
      <c r="D70" s="32">
        <v>3.2128163936442802E-3</v>
      </c>
      <c r="E70" s="32">
        <v>1.2457652342874723E-3</v>
      </c>
    </row>
    <row r="71" spans="1:5" x14ac:dyDescent="0.25">
      <c r="A71" s="27" t="s">
        <v>238</v>
      </c>
      <c r="B71" s="33">
        <v>0.57765151515151913</v>
      </c>
      <c r="C71" s="33">
        <v>0.62889928698752617</v>
      </c>
      <c r="D71" s="33">
        <v>0.64326298701298845</v>
      </c>
      <c r="E71" s="33">
        <v>0.66540404040404388</v>
      </c>
    </row>
    <row r="72" spans="1:5" x14ac:dyDescent="0.25">
      <c r="A72" s="26" t="s">
        <v>85</v>
      </c>
      <c r="B72" s="32">
        <v>0.57765151515151913</v>
      </c>
      <c r="C72" s="32">
        <v>0.62889928698752617</v>
      </c>
      <c r="D72" s="32">
        <v>0.64326298701298845</v>
      </c>
      <c r="E72" s="32">
        <v>0.66540404040404388</v>
      </c>
    </row>
  </sheetData>
  <hyperlinks>
    <hyperlink ref="E1" location="Dashboard!A1" display="Dashboard" xr:uid="{57DD6638-438E-4FA3-806C-1C2459CABCAD}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E28"/>
  <sheetViews>
    <sheetView zoomScaleNormal="100" workbookViewId="0"/>
  </sheetViews>
  <sheetFormatPr baseColWidth="10" defaultRowHeight="18" x14ac:dyDescent="0.35"/>
  <cols>
    <col min="1" max="1" width="48.28515625" style="15" customWidth="1"/>
    <col min="2" max="2" width="19.85546875" style="15" bestFit="1" customWidth="1"/>
    <col min="3" max="3" width="21.28515625" style="15" customWidth="1"/>
    <col min="4" max="4" width="13.85546875" style="15" customWidth="1"/>
    <col min="5" max="5" width="20.7109375" style="15" customWidth="1"/>
    <col min="6" max="16384" width="11.42578125" style="15"/>
  </cols>
  <sheetData>
    <row r="1" spans="1:5" ht="23.25" customHeight="1" thickBot="1" x14ac:dyDescent="0.4">
      <c r="A1" s="5"/>
      <c r="B1" s="5"/>
      <c r="C1" s="21" t="s">
        <v>244</v>
      </c>
      <c r="E1" s="23" t="s">
        <v>281</v>
      </c>
    </row>
    <row r="2" spans="1:5" ht="37.5" x14ac:dyDescent="0.35">
      <c r="A2" s="28"/>
      <c r="B2" s="34" t="s">
        <v>213</v>
      </c>
      <c r="C2" s="35" t="s">
        <v>212</v>
      </c>
      <c r="D2" s="34" t="s">
        <v>214</v>
      </c>
      <c r="E2" s="34" t="s">
        <v>215</v>
      </c>
    </row>
    <row r="3" spans="1:5" ht="26.25" x14ac:dyDescent="0.4">
      <c r="A3" s="29" t="s">
        <v>244</v>
      </c>
      <c r="B3" s="30">
        <v>11.794550834040351</v>
      </c>
      <c r="C3" s="30">
        <v>4.1794033346345563</v>
      </c>
      <c r="D3" s="30">
        <v>12.445223262949883</v>
      </c>
      <c r="E3" s="30">
        <v>6.5205641120827114</v>
      </c>
    </row>
    <row r="4" spans="1:5" ht="19.5" x14ac:dyDescent="0.35">
      <c r="A4" s="25" t="s">
        <v>242</v>
      </c>
      <c r="B4" s="31">
        <v>4.7629416434225362</v>
      </c>
      <c r="C4" s="31">
        <v>3.4788914969272722</v>
      </c>
      <c r="D4" s="31">
        <v>6.6078239913763479</v>
      </c>
      <c r="E4" s="31">
        <v>3.5391556860211386</v>
      </c>
    </row>
    <row r="5" spans="1:5" x14ac:dyDescent="0.35">
      <c r="A5" s="27" t="s">
        <v>241</v>
      </c>
      <c r="B5" s="33">
        <v>0.45780042632560619</v>
      </c>
      <c r="C5" s="33">
        <v>0.13763499004717794</v>
      </c>
      <c r="D5" s="33">
        <v>0.13795511210079556</v>
      </c>
      <c r="E5" s="33">
        <v>2.4498919383012113E-2</v>
      </c>
    </row>
    <row r="6" spans="1:5" x14ac:dyDescent="0.35">
      <c r="A6" s="26" t="s">
        <v>86</v>
      </c>
      <c r="B6" s="32">
        <v>0.11057820410338394</v>
      </c>
      <c r="C6" s="32">
        <v>3.5510807040642002E-2</v>
      </c>
      <c r="D6" s="32">
        <v>3.8748762894446329E-2</v>
      </c>
      <c r="E6" s="32">
        <v>9.0668206175800129E-3</v>
      </c>
    </row>
    <row r="7" spans="1:5" x14ac:dyDescent="0.35">
      <c r="A7" s="26" t="s">
        <v>87</v>
      </c>
      <c r="B7" s="32">
        <v>0.17361111111111113</v>
      </c>
      <c r="C7" s="32">
        <v>8.1699346405228773E-2</v>
      </c>
      <c r="D7" s="32">
        <v>1.2400793650793652E-2</v>
      </c>
      <c r="E7" s="32">
        <v>0</v>
      </c>
    </row>
    <row r="8" spans="1:5" x14ac:dyDescent="0.35">
      <c r="A8" s="26" t="s">
        <v>88</v>
      </c>
      <c r="B8" s="32">
        <v>0.17361111111111113</v>
      </c>
      <c r="C8" s="32">
        <v>2.0424836601307193E-2</v>
      </c>
      <c r="D8" s="32">
        <v>8.6805555555555566E-2</v>
      </c>
      <c r="E8" s="32">
        <v>1.5432098765432101E-2</v>
      </c>
    </row>
    <row r="9" spans="1:5" x14ac:dyDescent="0.35">
      <c r="A9" s="27" t="s">
        <v>89</v>
      </c>
      <c r="B9" s="33">
        <v>3.6250000000000004</v>
      </c>
      <c r="C9" s="33">
        <v>1.916666666666667</v>
      </c>
      <c r="D9" s="33">
        <v>4.166666666666667</v>
      </c>
      <c r="E9" s="33">
        <v>1.25</v>
      </c>
    </row>
    <row r="10" spans="1:5" x14ac:dyDescent="0.35">
      <c r="A10" s="26" t="s">
        <v>89</v>
      </c>
      <c r="B10" s="32">
        <v>3.6250000000000004</v>
      </c>
      <c r="C10" s="32">
        <v>1.916666666666667</v>
      </c>
      <c r="D10" s="32">
        <v>4.166666666666667</v>
      </c>
      <c r="E10" s="32">
        <v>1.25</v>
      </c>
    </row>
    <row r="11" spans="1:5" x14ac:dyDescent="0.35">
      <c r="A11" s="27" t="s">
        <v>90</v>
      </c>
      <c r="B11" s="33">
        <v>1.8708766279525637</v>
      </c>
      <c r="C11" s="33">
        <v>2.2943127144452458</v>
      </c>
      <c r="D11" s="33">
        <v>3.9551582104529741</v>
      </c>
      <c r="E11" s="33">
        <v>3.1494456881434112</v>
      </c>
    </row>
    <row r="12" spans="1:5" x14ac:dyDescent="0.35">
      <c r="A12" s="43" t="s">
        <v>90</v>
      </c>
      <c r="B12" s="32">
        <v>1.8708766279525637</v>
      </c>
      <c r="C12" s="32">
        <v>2.2943127144452458</v>
      </c>
      <c r="D12" s="32">
        <v>3.9551582104529741</v>
      </c>
      <c r="E12" s="32">
        <v>3.1494456881434112</v>
      </c>
    </row>
    <row r="13" spans="1:5" ht="19.5" x14ac:dyDescent="0.35">
      <c r="A13" s="25" t="s">
        <v>243</v>
      </c>
      <c r="B13" s="31">
        <v>7.0316091906178171</v>
      </c>
      <c r="C13" s="31">
        <v>0.70051183770728409</v>
      </c>
      <c r="D13" s="31">
        <v>5.8373992715735348</v>
      </c>
      <c r="E13" s="31">
        <v>2.9814084260615732</v>
      </c>
    </row>
    <row r="14" spans="1:5" x14ac:dyDescent="0.35">
      <c r="A14" s="26" t="s">
        <v>91</v>
      </c>
      <c r="B14" s="32">
        <v>0</v>
      </c>
      <c r="C14" s="32">
        <v>0.20042377138803705</v>
      </c>
      <c r="D14" s="32">
        <v>0.52083333333333337</v>
      </c>
      <c r="E14" s="32">
        <v>0.22096513111500907</v>
      </c>
    </row>
    <row r="15" spans="1:5" x14ac:dyDescent="0.35">
      <c r="A15" s="26" t="s">
        <v>92</v>
      </c>
      <c r="B15" s="32">
        <v>5.6177176845869294E-2</v>
      </c>
      <c r="C15" s="32">
        <v>0</v>
      </c>
      <c r="D15" s="32">
        <v>0.43882590298562535</v>
      </c>
      <c r="E15" s="32">
        <v>0.1136724384504431</v>
      </c>
    </row>
    <row r="16" spans="1:5" x14ac:dyDescent="0.35">
      <c r="A16" s="26" t="s">
        <v>93</v>
      </c>
      <c r="B16" s="32">
        <v>0.83333333333333337</v>
      </c>
      <c r="C16" s="32">
        <v>1.7714562732931306E-2</v>
      </c>
      <c r="D16" s="32">
        <v>0.10465835039760639</v>
      </c>
      <c r="E16" s="32">
        <v>3.871971779710736E-2</v>
      </c>
    </row>
    <row r="17" spans="1:5" x14ac:dyDescent="0.35">
      <c r="A17" s="26" t="s">
        <v>94</v>
      </c>
      <c r="B17" s="32">
        <v>0.71636595438631101</v>
      </c>
      <c r="C17" s="32">
        <v>0.14056768962425484</v>
      </c>
      <c r="D17" s="32">
        <v>0.52083333333333337</v>
      </c>
      <c r="E17" s="32">
        <v>0.21052554464644571</v>
      </c>
    </row>
    <row r="18" spans="1:5" x14ac:dyDescent="0.35">
      <c r="A18" s="26" t="s">
        <v>95</v>
      </c>
      <c r="B18" s="32">
        <v>0.60337470070945354</v>
      </c>
      <c r="C18" s="32">
        <v>6.6505055657686399E-2</v>
      </c>
      <c r="D18" s="32">
        <v>0.52083333333333337</v>
      </c>
      <c r="E18" s="32">
        <v>0.19505670763788246</v>
      </c>
    </row>
    <row r="19" spans="1:5" x14ac:dyDescent="0.35">
      <c r="A19" s="26" t="s">
        <v>96</v>
      </c>
      <c r="B19" s="32">
        <v>0.83333333333333337</v>
      </c>
      <c r="C19" s="32">
        <v>0</v>
      </c>
      <c r="D19" s="32">
        <v>0</v>
      </c>
      <c r="E19" s="32">
        <v>0</v>
      </c>
    </row>
    <row r="20" spans="1:5" x14ac:dyDescent="0.35">
      <c r="A20" s="26" t="s">
        <v>97</v>
      </c>
      <c r="B20" s="32">
        <v>0.83333333333333337</v>
      </c>
      <c r="C20" s="32">
        <v>0.18141646718604426</v>
      </c>
      <c r="D20" s="32">
        <v>0.36234049848842148</v>
      </c>
      <c r="E20" s="32">
        <v>0.25297519152595721</v>
      </c>
    </row>
    <row r="21" spans="1:5" x14ac:dyDescent="0.35">
      <c r="A21" s="26" t="s">
        <v>98</v>
      </c>
      <c r="B21" s="32">
        <v>0.31851226501741581</v>
      </c>
      <c r="C21" s="32">
        <v>4.6730777335557798E-2</v>
      </c>
      <c r="D21" s="32">
        <v>0.52083333333333337</v>
      </c>
      <c r="E21" s="32">
        <v>0.2189465114332915</v>
      </c>
    </row>
    <row r="22" spans="1:5" x14ac:dyDescent="0.35">
      <c r="A22" s="26" t="s">
        <v>99</v>
      </c>
      <c r="B22" s="32">
        <v>0.83333333333333337</v>
      </c>
      <c r="C22" s="32">
        <v>0</v>
      </c>
      <c r="D22" s="32">
        <v>0.1607475884225632</v>
      </c>
      <c r="E22" s="32">
        <v>9.3065099111820065E-2</v>
      </c>
    </row>
    <row r="23" spans="1:5" x14ac:dyDescent="0.35">
      <c r="A23" s="26" t="s">
        <v>100</v>
      </c>
      <c r="B23" s="32">
        <v>0.428414724646554</v>
      </c>
      <c r="C23" s="32">
        <v>4.1028380221872496E-2</v>
      </c>
      <c r="D23" s="32">
        <v>0.14065320154981256</v>
      </c>
      <c r="E23" s="32">
        <v>0.52083333333333337</v>
      </c>
    </row>
    <row r="24" spans="1:5" x14ac:dyDescent="0.35">
      <c r="A24" s="26" t="s">
        <v>101</v>
      </c>
      <c r="B24" s="32">
        <v>0</v>
      </c>
      <c r="C24" s="32">
        <v>0</v>
      </c>
      <c r="D24" s="32">
        <v>0</v>
      </c>
      <c r="E24" s="32">
        <v>0</v>
      </c>
    </row>
    <row r="25" spans="1:5" x14ac:dyDescent="0.35">
      <c r="A25" s="26" t="s">
        <v>102</v>
      </c>
      <c r="B25" s="32">
        <v>0.83333333333333337</v>
      </c>
      <c r="C25" s="32">
        <v>3.1491795037745442E-2</v>
      </c>
      <c r="D25" s="32">
        <v>0.44001375144076826</v>
      </c>
      <c r="E25" s="32">
        <v>0.16417882509801704</v>
      </c>
    </row>
    <row r="26" spans="1:5" x14ac:dyDescent="0.35">
      <c r="A26" s="26" t="s">
        <v>103</v>
      </c>
      <c r="B26" s="32">
        <v>0.83333333333333337</v>
      </c>
      <c r="C26" s="32">
        <v>0</v>
      </c>
      <c r="D26" s="32">
        <v>0.43473073211214791</v>
      </c>
      <c r="E26" s="32">
        <v>0.15004842103759086</v>
      </c>
    </row>
    <row r="27" spans="1:5" x14ac:dyDescent="0.35">
      <c r="A27" s="26" t="s">
        <v>104</v>
      </c>
      <c r="B27" s="32">
        <v>0.83333333333333337</v>
      </c>
      <c r="C27" s="32">
        <v>2.6563448951251914E-2</v>
      </c>
      <c r="D27" s="32">
        <v>0</v>
      </c>
      <c r="E27" s="32">
        <v>4.4434051508656144E-3</v>
      </c>
    </row>
    <row r="28" spans="1:5" x14ac:dyDescent="0.35">
      <c r="A28" s="26" t="s">
        <v>105</v>
      </c>
      <c r="B28" s="32">
        <v>0.83333333333333337</v>
      </c>
      <c r="C28" s="32">
        <v>0.1231978489987237</v>
      </c>
      <c r="D28" s="32">
        <v>0.39516482218654592</v>
      </c>
      <c r="E28" s="32">
        <v>0.14579500652284111</v>
      </c>
    </row>
  </sheetData>
  <conditionalFormatting sqref="B5:D12">
    <cfRule type="expression" dxfId="14" priority="7">
      <formula>+ISBLANK(B5)</formula>
    </cfRule>
    <cfRule type="expression" dxfId="13" priority="8">
      <formula>+ISBLANK($C$5)</formula>
    </cfRule>
  </conditionalFormatting>
  <conditionalFormatting sqref="B14:D28">
    <cfRule type="expression" dxfId="12" priority="5">
      <formula>+ISBLANK(B14)</formula>
    </cfRule>
    <cfRule type="expression" dxfId="11" priority="6">
      <formula>+ISBLANK($C$5)</formula>
    </cfRule>
  </conditionalFormatting>
  <conditionalFormatting sqref="E5:E12">
    <cfRule type="expression" dxfId="10" priority="3">
      <formula>+ISBLANK(E5)</formula>
    </cfRule>
    <cfRule type="expression" dxfId="9" priority="4">
      <formula>+ISBLANK($C$5)</formula>
    </cfRule>
  </conditionalFormatting>
  <conditionalFormatting sqref="E14:E28">
    <cfRule type="expression" dxfId="8" priority="1">
      <formula>+ISBLANK(E14)</formula>
    </cfRule>
    <cfRule type="expression" dxfId="7" priority="2">
      <formula>+ISBLANK($C$5)</formula>
    </cfRule>
  </conditionalFormatting>
  <hyperlinks>
    <hyperlink ref="E1" location="Dashboard!A1" display="Dashboard" xr:uid="{E1B51142-5A94-42B4-A0A9-672CA2BB6302}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134"/>
  <sheetViews>
    <sheetView zoomScaleNormal="100" workbookViewId="0"/>
  </sheetViews>
  <sheetFormatPr baseColWidth="10" defaultRowHeight="18" x14ac:dyDescent="0.35"/>
  <cols>
    <col min="1" max="1" width="46.5703125" style="15" customWidth="1"/>
    <col min="2" max="2" width="18.5703125" style="15" customWidth="1"/>
    <col min="3" max="3" width="27.28515625" style="15" bestFit="1" customWidth="1"/>
    <col min="4" max="4" width="17.28515625" style="15" customWidth="1"/>
    <col min="5" max="5" width="19.28515625" style="15" customWidth="1"/>
    <col min="6" max="16384" width="11.42578125" style="15"/>
  </cols>
  <sheetData>
    <row r="1" spans="1:5" ht="23.25" customHeight="1" thickBot="1" x14ac:dyDescent="0.4">
      <c r="A1" s="5"/>
      <c r="B1" s="5"/>
      <c r="C1" s="21" t="s">
        <v>256</v>
      </c>
      <c r="E1" s="23" t="s">
        <v>281</v>
      </c>
    </row>
    <row r="2" spans="1:5" ht="41.25" customHeight="1" x14ac:dyDescent="0.35">
      <c r="A2" s="28"/>
      <c r="B2" s="34" t="s">
        <v>213</v>
      </c>
      <c r="C2" s="35" t="s">
        <v>212</v>
      </c>
      <c r="D2" s="34" t="s">
        <v>214</v>
      </c>
      <c r="E2" s="34" t="s">
        <v>215</v>
      </c>
    </row>
    <row r="3" spans="1:5" ht="26.25" x14ac:dyDescent="0.4">
      <c r="A3" s="50" t="s">
        <v>256</v>
      </c>
      <c r="B3" s="45">
        <v>11.16</v>
      </c>
      <c r="C3" s="45">
        <v>10.33</v>
      </c>
      <c r="D3" s="45">
        <v>11.89</v>
      </c>
      <c r="E3" s="45">
        <v>11.01</v>
      </c>
    </row>
    <row r="4" spans="1:5" ht="19.5" x14ac:dyDescent="0.35">
      <c r="A4" s="51" t="s">
        <v>245</v>
      </c>
      <c r="B4" s="46">
        <v>0.66</v>
      </c>
      <c r="C4" s="46">
        <v>0.64</v>
      </c>
      <c r="D4" s="46">
        <v>0.64</v>
      </c>
      <c r="E4" s="46">
        <v>0.57999999999999996</v>
      </c>
    </row>
    <row r="5" spans="1:5" x14ac:dyDescent="0.35">
      <c r="A5" s="52" t="s">
        <v>106</v>
      </c>
      <c r="B5" s="47">
        <v>0.12</v>
      </c>
      <c r="C5" s="47">
        <v>0.16</v>
      </c>
      <c r="D5" s="47">
        <v>0.14000000000000001</v>
      </c>
      <c r="E5" s="47">
        <v>0.17</v>
      </c>
    </row>
    <row r="6" spans="1:5" x14ac:dyDescent="0.35">
      <c r="A6" s="52" t="s">
        <v>287</v>
      </c>
      <c r="B6" s="47">
        <v>0.14000000000000001</v>
      </c>
      <c r="C6" s="47">
        <v>0.06</v>
      </c>
      <c r="D6" s="47">
        <v>0.09</v>
      </c>
      <c r="E6" s="47">
        <v>0.02</v>
      </c>
    </row>
    <row r="7" spans="1:5" x14ac:dyDescent="0.35">
      <c r="A7" s="52" t="s">
        <v>107</v>
      </c>
      <c r="B7" s="47">
        <v>0.06</v>
      </c>
      <c r="C7" s="47">
        <v>7.0000000000000007E-2</v>
      </c>
      <c r="D7" s="47">
        <v>7.0000000000000007E-2</v>
      </c>
      <c r="E7" s="47">
        <v>7.0000000000000007E-2</v>
      </c>
    </row>
    <row r="8" spans="1:5" x14ac:dyDescent="0.35">
      <c r="A8" s="52" t="s">
        <v>108</v>
      </c>
      <c r="B8" s="47">
        <v>0.01</v>
      </c>
      <c r="C8" s="47">
        <v>0.01</v>
      </c>
      <c r="D8" s="47">
        <v>0.01</v>
      </c>
      <c r="E8" s="47">
        <v>0.01</v>
      </c>
    </row>
    <row r="9" spans="1:5" x14ac:dyDescent="0.35">
      <c r="A9" s="52" t="s">
        <v>109</v>
      </c>
      <c r="B9" s="47">
        <v>0.02</v>
      </c>
      <c r="C9" s="47">
        <v>0.02</v>
      </c>
      <c r="D9" s="47">
        <v>0.02</v>
      </c>
      <c r="E9" s="47">
        <v>0.02</v>
      </c>
    </row>
    <row r="10" spans="1:5" ht="30" x14ac:dyDescent="0.35">
      <c r="A10" s="52" t="s">
        <v>110</v>
      </c>
      <c r="B10" s="47">
        <v>0.13</v>
      </c>
      <c r="C10" s="47">
        <v>0.14000000000000001</v>
      </c>
      <c r="D10" s="47">
        <v>0.14000000000000001</v>
      </c>
      <c r="E10" s="47">
        <v>0.14000000000000001</v>
      </c>
    </row>
    <row r="11" spans="1:5" x14ac:dyDescent="0.35">
      <c r="A11" s="52" t="s">
        <v>288</v>
      </c>
      <c r="B11" s="47">
        <v>0.03</v>
      </c>
      <c r="C11" s="47">
        <v>0.01</v>
      </c>
      <c r="D11" s="47">
        <v>0.01</v>
      </c>
      <c r="E11" s="47">
        <v>0</v>
      </c>
    </row>
    <row r="12" spans="1:5" x14ac:dyDescent="0.35">
      <c r="A12" s="52" t="s">
        <v>111</v>
      </c>
      <c r="B12" s="47">
        <v>0.03</v>
      </c>
      <c r="C12" s="47">
        <v>0.03</v>
      </c>
      <c r="D12" s="47">
        <v>0.03</v>
      </c>
      <c r="E12" s="47">
        <v>0.03</v>
      </c>
    </row>
    <row r="13" spans="1:5" x14ac:dyDescent="0.35">
      <c r="A13" s="52" t="s">
        <v>112</v>
      </c>
      <c r="B13" s="47">
        <v>0.02</v>
      </c>
      <c r="C13" s="47">
        <v>0.02</v>
      </c>
      <c r="D13" s="47">
        <v>0.02</v>
      </c>
      <c r="E13" s="47">
        <v>0.02</v>
      </c>
    </row>
    <row r="14" spans="1:5" ht="30" x14ac:dyDescent="0.35">
      <c r="A14" s="52" t="s">
        <v>113</v>
      </c>
      <c r="B14" s="47">
        <v>0.04</v>
      </c>
      <c r="C14" s="47">
        <v>0.04</v>
      </c>
      <c r="D14" s="47">
        <v>0.03</v>
      </c>
      <c r="E14" s="47">
        <v>0.03</v>
      </c>
    </row>
    <row r="15" spans="1:5" ht="30" x14ac:dyDescent="0.35">
      <c r="A15" s="52" t="s">
        <v>114</v>
      </c>
      <c r="B15" s="47">
        <v>0.02</v>
      </c>
      <c r="C15" s="47">
        <v>0.02</v>
      </c>
      <c r="D15" s="47">
        <v>0.02</v>
      </c>
      <c r="E15" s="47">
        <v>0.02</v>
      </c>
    </row>
    <row r="16" spans="1:5" x14ac:dyDescent="0.35">
      <c r="A16" s="52" t="s">
        <v>115</v>
      </c>
      <c r="B16" s="47">
        <v>0.02</v>
      </c>
      <c r="C16" s="47">
        <v>0.02</v>
      </c>
      <c r="D16" s="47">
        <v>0.02</v>
      </c>
      <c r="E16" s="47">
        <v>0.02</v>
      </c>
    </row>
    <row r="17" spans="1:5" x14ac:dyDescent="0.35">
      <c r="A17" s="52" t="s">
        <v>116</v>
      </c>
      <c r="B17" s="47">
        <v>0.01</v>
      </c>
      <c r="C17" s="47">
        <v>0.01</v>
      </c>
      <c r="D17" s="47">
        <v>0.01</v>
      </c>
      <c r="E17" s="47">
        <v>0.01</v>
      </c>
    </row>
    <row r="18" spans="1:5" ht="30" x14ac:dyDescent="0.35">
      <c r="A18" s="52" t="s">
        <v>117</v>
      </c>
      <c r="B18" s="48">
        <v>0.02</v>
      </c>
      <c r="C18" s="48">
        <v>0.02</v>
      </c>
      <c r="D18" s="48">
        <v>0.02</v>
      </c>
      <c r="E18" s="48">
        <v>0.02</v>
      </c>
    </row>
    <row r="19" spans="1:5" ht="19.5" x14ac:dyDescent="0.35">
      <c r="A19" s="51" t="s">
        <v>250</v>
      </c>
      <c r="B19" s="46">
        <v>4.8600000000000003</v>
      </c>
      <c r="C19" s="46">
        <v>4.05</v>
      </c>
      <c r="D19" s="46">
        <v>5.16</v>
      </c>
      <c r="E19" s="46">
        <v>4.96</v>
      </c>
    </row>
    <row r="20" spans="1:5" x14ac:dyDescent="0.35">
      <c r="A20" s="53" t="s">
        <v>246</v>
      </c>
      <c r="B20" s="49">
        <v>0.77</v>
      </c>
      <c r="C20" s="49">
        <v>0.57999999999999996</v>
      </c>
      <c r="D20" s="49">
        <v>1.08</v>
      </c>
      <c r="E20" s="49">
        <v>0.79</v>
      </c>
    </row>
    <row r="21" spans="1:5" x14ac:dyDescent="0.35">
      <c r="A21" s="52" t="s">
        <v>118</v>
      </c>
      <c r="B21" s="47">
        <v>0.04</v>
      </c>
      <c r="C21" s="47">
        <v>0.03</v>
      </c>
      <c r="D21" s="47">
        <v>0.03</v>
      </c>
      <c r="E21" s="47">
        <v>0.03</v>
      </c>
    </row>
    <row r="22" spans="1:5" x14ac:dyDescent="0.35">
      <c r="A22" s="52" t="s">
        <v>119</v>
      </c>
      <c r="B22" s="47">
        <v>0.01</v>
      </c>
      <c r="C22" s="47">
        <v>0</v>
      </c>
      <c r="D22" s="47">
        <v>0.01</v>
      </c>
      <c r="E22" s="47">
        <v>0.01</v>
      </c>
    </row>
    <row r="23" spans="1:5" x14ac:dyDescent="0.35">
      <c r="A23" s="52" t="s">
        <v>120</v>
      </c>
      <c r="B23" s="47">
        <v>0.04</v>
      </c>
      <c r="C23" s="47">
        <v>0.06</v>
      </c>
      <c r="D23" s="47">
        <v>0.06</v>
      </c>
      <c r="E23" s="47">
        <v>0.06</v>
      </c>
    </row>
    <row r="24" spans="1:5" x14ac:dyDescent="0.35">
      <c r="A24" s="52" t="s">
        <v>121</v>
      </c>
      <c r="B24" s="47">
        <v>7.0000000000000007E-2</v>
      </c>
      <c r="C24" s="47">
        <v>7.0000000000000007E-2</v>
      </c>
      <c r="D24" s="47">
        <v>7.0000000000000007E-2</v>
      </c>
      <c r="E24" s="47">
        <v>7.0000000000000007E-2</v>
      </c>
    </row>
    <row r="25" spans="1:5" x14ac:dyDescent="0.35">
      <c r="A25" s="52" t="s">
        <v>122</v>
      </c>
      <c r="B25" s="47">
        <v>7.0000000000000007E-2</v>
      </c>
      <c r="C25" s="47">
        <v>7.0000000000000007E-2</v>
      </c>
      <c r="D25" s="47">
        <v>0</v>
      </c>
      <c r="E25" s="47">
        <v>0</v>
      </c>
    </row>
    <row r="26" spans="1:5" x14ac:dyDescent="0.35">
      <c r="A26" s="52" t="s">
        <v>123</v>
      </c>
      <c r="B26" s="47">
        <v>7.0000000000000007E-2</v>
      </c>
      <c r="C26" s="47">
        <v>7.0000000000000007E-2</v>
      </c>
      <c r="D26" s="47">
        <v>7.0000000000000007E-2</v>
      </c>
      <c r="E26" s="47">
        <v>7.0000000000000007E-2</v>
      </c>
    </row>
    <row r="27" spans="1:5" x14ac:dyDescent="0.35">
      <c r="A27" s="52" t="s">
        <v>124</v>
      </c>
      <c r="B27" s="47">
        <v>7.0000000000000007E-2</v>
      </c>
      <c r="C27" s="47">
        <v>7.0000000000000007E-2</v>
      </c>
      <c r="D27" s="47">
        <v>7.0000000000000007E-2</v>
      </c>
      <c r="E27" s="47">
        <v>7.0000000000000007E-2</v>
      </c>
    </row>
    <row r="28" spans="1:5" x14ac:dyDescent="0.35">
      <c r="A28" s="52" t="s">
        <v>125</v>
      </c>
      <c r="B28" s="47">
        <v>0</v>
      </c>
      <c r="C28" s="47">
        <v>0</v>
      </c>
      <c r="D28" s="47">
        <v>7.0000000000000007E-2</v>
      </c>
      <c r="E28" s="47">
        <v>0.03</v>
      </c>
    </row>
    <row r="29" spans="1:5" x14ac:dyDescent="0.35">
      <c r="A29" s="52" t="s">
        <v>126</v>
      </c>
      <c r="B29" s="47">
        <v>0.01</v>
      </c>
      <c r="C29" s="47">
        <v>0.01</v>
      </c>
      <c r="D29" s="47">
        <v>7.0000000000000007E-2</v>
      </c>
      <c r="E29" s="47">
        <v>0.06</v>
      </c>
    </row>
    <row r="30" spans="1:5" x14ac:dyDescent="0.35">
      <c r="A30" s="52" t="s">
        <v>127</v>
      </c>
      <c r="B30" s="47">
        <v>0.05</v>
      </c>
      <c r="C30" s="47">
        <v>0.01</v>
      </c>
      <c r="D30" s="47">
        <v>7.0000000000000007E-2</v>
      </c>
      <c r="E30" s="47">
        <v>0.03</v>
      </c>
    </row>
    <row r="31" spans="1:5" x14ac:dyDescent="0.35">
      <c r="A31" s="52" t="s">
        <v>128</v>
      </c>
      <c r="B31" s="47">
        <v>0.06</v>
      </c>
      <c r="C31" s="47">
        <v>0.03</v>
      </c>
      <c r="D31" s="47">
        <v>7.0000000000000007E-2</v>
      </c>
      <c r="E31" s="47">
        <v>0.05</v>
      </c>
    </row>
    <row r="32" spans="1:5" x14ac:dyDescent="0.35">
      <c r="A32" s="52" t="s">
        <v>296</v>
      </c>
      <c r="B32" s="47">
        <v>0</v>
      </c>
      <c r="C32" s="47">
        <v>0</v>
      </c>
      <c r="D32" s="47">
        <v>7.0000000000000007E-2</v>
      </c>
      <c r="E32" s="47">
        <v>0.03</v>
      </c>
    </row>
    <row r="33" spans="1:5" x14ac:dyDescent="0.35">
      <c r="A33" s="52" t="s">
        <v>129</v>
      </c>
      <c r="B33" s="47">
        <v>0.06</v>
      </c>
      <c r="C33" s="47">
        <v>0</v>
      </c>
      <c r="D33" s="47">
        <v>7.0000000000000007E-2</v>
      </c>
      <c r="E33" s="47">
        <v>0.04</v>
      </c>
    </row>
    <row r="34" spans="1:5" x14ac:dyDescent="0.35">
      <c r="A34" s="52" t="s">
        <v>130</v>
      </c>
      <c r="B34" s="47">
        <v>0.04</v>
      </c>
      <c r="C34" s="47">
        <v>0.04</v>
      </c>
      <c r="D34" s="47">
        <v>7.0000000000000007E-2</v>
      </c>
      <c r="E34" s="47">
        <v>0.03</v>
      </c>
    </row>
    <row r="35" spans="1:5" x14ac:dyDescent="0.35">
      <c r="A35" s="52" t="s">
        <v>131</v>
      </c>
      <c r="B35" s="47">
        <v>0.01</v>
      </c>
      <c r="C35" s="47">
        <v>0.01</v>
      </c>
      <c r="D35" s="47">
        <v>0.01</v>
      </c>
      <c r="E35" s="47">
        <v>7.0000000000000007E-2</v>
      </c>
    </row>
    <row r="36" spans="1:5" x14ac:dyDescent="0.35">
      <c r="A36" s="52" t="s">
        <v>132</v>
      </c>
      <c r="B36" s="47">
        <v>0.04</v>
      </c>
      <c r="C36" s="47">
        <v>0</v>
      </c>
      <c r="D36" s="47">
        <v>7.0000000000000007E-2</v>
      </c>
      <c r="E36" s="47">
        <v>0.03</v>
      </c>
    </row>
    <row r="37" spans="1:5" x14ac:dyDescent="0.35">
      <c r="A37" s="52" t="s">
        <v>133</v>
      </c>
      <c r="B37" s="47">
        <v>0.04</v>
      </c>
      <c r="C37" s="47">
        <v>0.02</v>
      </c>
      <c r="D37" s="47">
        <v>7.0000000000000007E-2</v>
      </c>
      <c r="E37" s="47">
        <v>0.03</v>
      </c>
    </row>
    <row r="38" spans="1:5" x14ac:dyDescent="0.35">
      <c r="A38" s="52" t="s">
        <v>134</v>
      </c>
      <c r="B38" s="47">
        <v>7.0000000000000007E-2</v>
      </c>
      <c r="C38" s="47">
        <v>7.0000000000000007E-2</v>
      </c>
      <c r="D38" s="47">
        <v>7.0000000000000007E-2</v>
      </c>
      <c r="E38" s="47">
        <v>7.0000000000000007E-2</v>
      </c>
    </row>
    <row r="39" spans="1:5" x14ac:dyDescent="0.35">
      <c r="A39" s="53" t="s">
        <v>247</v>
      </c>
      <c r="B39" s="49">
        <v>1.19</v>
      </c>
      <c r="C39" s="49">
        <v>0.98</v>
      </c>
      <c r="D39" s="49">
        <v>1.1000000000000001</v>
      </c>
      <c r="E39" s="49">
        <v>1.18</v>
      </c>
    </row>
    <row r="40" spans="1:5" x14ac:dyDescent="0.35">
      <c r="A40" s="52" t="s">
        <v>135</v>
      </c>
      <c r="B40" s="47">
        <v>0.17</v>
      </c>
      <c r="C40" s="47">
        <v>0.1</v>
      </c>
      <c r="D40" s="47">
        <v>0.08</v>
      </c>
      <c r="E40" s="47">
        <v>0.13</v>
      </c>
    </row>
    <row r="41" spans="1:5" x14ac:dyDescent="0.35">
      <c r="A41" s="52" t="s">
        <v>136</v>
      </c>
      <c r="B41" s="47">
        <v>0.03</v>
      </c>
      <c r="C41" s="47">
        <v>0.01</v>
      </c>
      <c r="D41" s="47">
        <v>0.1</v>
      </c>
      <c r="E41" s="47">
        <v>0.09</v>
      </c>
    </row>
    <row r="42" spans="1:5" x14ac:dyDescent="0.35">
      <c r="A42" s="52" t="s">
        <v>137</v>
      </c>
      <c r="B42" s="47">
        <v>0.17</v>
      </c>
      <c r="C42" s="47">
        <v>0.17</v>
      </c>
      <c r="D42" s="47">
        <v>0.17</v>
      </c>
      <c r="E42" s="47">
        <v>0.17</v>
      </c>
    </row>
    <row r="43" spans="1:5" x14ac:dyDescent="0.35">
      <c r="A43" s="52" t="s">
        <v>138</v>
      </c>
      <c r="B43" s="47">
        <v>0.16</v>
      </c>
      <c r="C43" s="47">
        <v>0.16</v>
      </c>
      <c r="D43" s="47">
        <v>0.15</v>
      </c>
      <c r="E43" s="47">
        <v>0.17</v>
      </c>
    </row>
    <row r="44" spans="1:5" x14ac:dyDescent="0.35">
      <c r="A44" s="52" t="s">
        <v>139</v>
      </c>
      <c r="B44" s="47">
        <v>0.17</v>
      </c>
      <c r="C44" s="47">
        <v>0.08</v>
      </c>
      <c r="D44" s="47">
        <v>0.17</v>
      </c>
      <c r="E44" s="47">
        <v>0.17</v>
      </c>
    </row>
    <row r="45" spans="1:5" x14ac:dyDescent="0.35">
      <c r="A45" s="52" t="s">
        <v>140</v>
      </c>
      <c r="B45" s="47">
        <v>0.17</v>
      </c>
      <c r="C45" s="47">
        <v>0.16</v>
      </c>
      <c r="D45" s="47">
        <v>0.13</v>
      </c>
      <c r="E45" s="47">
        <v>0.15</v>
      </c>
    </row>
    <row r="46" spans="1:5" x14ac:dyDescent="0.35">
      <c r="A46" s="52" t="s">
        <v>141</v>
      </c>
      <c r="B46" s="47">
        <v>0.17</v>
      </c>
      <c r="C46" s="47">
        <v>0.15</v>
      </c>
      <c r="D46" s="47">
        <v>0.17</v>
      </c>
      <c r="E46" s="47">
        <v>0.17</v>
      </c>
    </row>
    <row r="47" spans="1:5" x14ac:dyDescent="0.35">
      <c r="A47" s="52" t="s">
        <v>142</v>
      </c>
      <c r="B47" s="47">
        <v>0.17</v>
      </c>
      <c r="C47" s="47">
        <v>0.15</v>
      </c>
      <c r="D47" s="47">
        <v>0.13</v>
      </c>
      <c r="E47" s="47">
        <v>0.15</v>
      </c>
    </row>
    <row r="48" spans="1:5" x14ac:dyDescent="0.35">
      <c r="A48" s="53" t="s">
        <v>248</v>
      </c>
      <c r="B48" s="49">
        <v>0.83</v>
      </c>
      <c r="C48" s="49">
        <v>0.46</v>
      </c>
      <c r="D48" s="49">
        <v>0.78</v>
      </c>
      <c r="E48" s="49">
        <v>0.93</v>
      </c>
    </row>
    <row r="49" spans="1:5" x14ac:dyDescent="0.35">
      <c r="A49" s="52" t="s">
        <v>143</v>
      </c>
      <c r="B49" s="47">
        <v>0.08</v>
      </c>
      <c r="C49" s="47">
        <v>7.0000000000000007E-2</v>
      </c>
      <c r="D49" s="47">
        <v>0.06</v>
      </c>
      <c r="E49" s="47">
        <v>0.06</v>
      </c>
    </row>
    <row r="50" spans="1:5" x14ac:dyDescent="0.35">
      <c r="A50" s="52" t="s">
        <v>144</v>
      </c>
      <c r="B50" s="47">
        <v>0.09</v>
      </c>
      <c r="C50" s="47">
        <v>0.08</v>
      </c>
      <c r="D50" s="47">
        <v>0.18</v>
      </c>
      <c r="E50" s="47">
        <v>0.24</v>
      </c>
    </row>
    <row r="51" spans="1:5" x14ac:dyDescent="0.35">
      <c r="A51" s="52" t="s">
        <v>145</v>
      </c>
      <c r="B51" s="47">
        <v>0.09</v>
      </c>
      <c r="C51" s="47">
        <v>0.08</v>
      </c>
      <c r="D51" s="47">
        <v>0.19</v>
      </c>
      <c r="E51" s="47">
        <v>0.24</v>
      </c>
    </row>
    <row r="52" spans="1:5" x14ac:dyDescent="0.35">
      <c r="A52" s="52" t="s">
        <v>146</v>
      </c>
      <c r="B52" s="47">
        <v>0</v>
      </c>
      <c r="C52" s="47">
        <v>0.1</v>
      </c>
      <c r="D52" s="47">
        <v>0</v>
      </c>
      <c r="E52" s="47">
        <v>0</v>
      </c>
    </row>
    <row r="53" spans="1:5" x14ac:dyDescent="0.35">
      <c r="A53" s="52" t="s">
        <v>147</v>
      </c>
      <c r="B53" s="47">
        <v>0.1</v>
      </c>
      <c r="C53" s="47">
        <v>0.01</v>
      </c>
      <c r="D53" s="47">
        <v>0.01</v>
      </c>
      <c r="E53" s="47">
        <v>0.03</v>
      </c>
    </row>
    <row r="54" spans="1:5" x14ac:dyDescent="0.35">
      <c r="A54" s="52" t="s">
        <v>148</v>
      </c>
      <c r="B54" s="47">
        <v>0.1</v>
      </c>
      <c r="C54" s="47">
        <v>0</v>
      </c>
      <c r="D54" s="47">
        <v>0</v>
      </c>
      <c r="E54" s="47">
        <v>0</v>
      </c>
    </row>
    <row r="55" spans="1:5" x14ac:dyDescent="0.35">
      <c r="A55" s="52" t="s">
        <v>149</v>
      </c>
      <c r="B55" s="47">
        <v>0</v>
      </c>
      <c r="C55" s="47">
        <v>0</v>
      </c>
      <c r="D55" s="47">
        <v>0.1</v>
      </c>
      <c r="E55" s="47">
        <v>0.08</v>
      </c>
    </row>
    <row r="56" spans="1:5" x14ac:dyDescent="0.35">
      <c r="A56" s="52" t="s">
        <v>150</v>
      </c>
      <c r="B56" s="47">
        <v>0.1</v>
      </c>
      <c r="C56" s="47">
        <v>0</v>
      </c>
      <c r="D56" s="47">
        <v>0</v>
      </c>
      <c r="E56" s="47">
        <v>0</v>
      </c>
    </row>
    <row r="57" spans="1:5" ht="30" x14ac:dyDescent="0.35">
      <c r="A57" s="52" t="s">
        <v>151</v>
      </c>
      <c r="B57" s="48">
        <v>0.1</v>
      </c>
      <c r="C57" s="48">
        <v>0.1</v>
      </c>
      <c r="D57" s="48">
        <v>0.05</v>
      </c>
      <c r="E57" s="48">
        <v>0</v>
      </c>
    </row>
    <row r="58" spans="1:5" x14ac:dyDescent="0.35">
      <c r="A58" s="52" t="s">
        <v>152</v>
      </c>
      <c r="B58" s="47">
        <v>0</v>
      </c>
      <c r="C58" s="47">
        <v>0</v>
      </c>
      <c r="D58" s="47">
        <v>0</v>
      </c>
      <c r="E58" s="47">
        <v>0</v>
      </c>
    </row>
    <row r="59" spans="1:5" x14ac:dyDescent="0.35">
      <c r="A59" s="52" t="s">
        <v>153</v>
      </c>
      <c r="B59" s="47">
        <v>0.06</v>
      </c>
      <c r="C59" s="47">
        <v>0.03</v>
      </c>
      <c r="D59" s="47">
        <v>0.1</v>
      </c>
      <c r="E59" s="47">
        <v>0.01</v>
      </c>
    </row>
    <row r="60" spans="1:5" x14ac:dyDescent="0.35">
      <c r="A60" s="52" t="s">
        <v>154</v>
      </c>
      <c r="B60" s="47">
        <v>0.1</v>
      </c>
      <c r="C60" s="47">
        <v>0</v>
      </c>
      <c r="D60" s="47">
        <v>0</v>
      </c>
      <c r="E60" s="47">
        <v>0.09</v>
      </c>
    </row>
    <row r="61" spans="1:5" x14ac:dyDescent="0.35">
      <c r="A61" s="52" t="s">
        <v>155</v>
      </c>
      <c r="B61" s="47">
        <v>0</v>
      </c>
      <c r="C61" s="47">
        <v>0</v>
      </c>
      <c r="D61" s="47">
        <v>0</v>
      </c>
      <c r="E61" s="47">
        <v>0.1</v>
      </c>
    </row>
    <row r="62" spans="1:5" x14ac:dyDescent="0.35">
      <c r="A62" s="52" t="s">
        <v>156</v>
      </c>
      <c r="B62" s="47">
        <v>0.03</v>
      </c>
      <c r="C62" s="47">
        <v>0.01</v>
      </c>
      <c r="D62" s="47">
        <v>0.1</v>
      </c>
      <c r="E62" s="47">
        <v>0.08</v>
      </c>
    </row>
    <row r="63" spans="1:5" x14ac:dyDescent="0.35">
      <c r="A63" s="53" t="s">
        <v>249</v>
      </c>
      <c r="B63" s="49">
        <v>0.74</v>
      </c>
      <c r="C63" s="49">
        <v>0.7</v>
      </c>
      <c r="D63" s="49">
        <v>0.87</v>
      </c>
      <c r="E63" s="49">
        <v>0.72</v>
      </c>
    </row>
    <row r="64" spans="1:5" ht="30" x14ac:dyDescent="0.35">
      <c r="A64" s="52" t="s">
        <v>157</v>
      </c>
      <c r="B64" s="47">
        <v>0.05</v>
      </c>
      <c r="C64" s="47">
        <v>0.13</v>
      </c>
      <c r="D64" s="47">
        <v>0.12</v>
      </c>
      <c r="E64" s="47">
        <v>0.13</v>
      </c>
    </row>
    <row r="65" spans="1:5" ht="30" x14ac:dyDescent="0.35">
      <c r="A65" s="52" t="s">
        <v>158</v>
      </c>
      <c r="B65" s="47">
        <v>0.05</v>
      </c>
      <c r="C65" s="47">
        <v>0.16</v>
      </c>
      <c r="D65" s="47">
        <v>0.16</v>
      </c>
      <c r="E65" s="47">
        <v>0.12</v>
      </c>
    </row>
    <row r="66" spans="1:5" ht="30" x14ac:dyDescent="0.35">
      <c r="A66" s="52" t="s">
        <v>159</v>
      </c>
      <c r="B66" s="47">
        <v>0.06</v>
      </c>
      <c r="C66" s="47">
        <v>0.17</v>
      </c>
      <c r="D66" s="47">
        <v>0.17</v>
      </c>
      <c r="E66" s="47">
        <v>0.15</v>
      </c>
    </row>
    <row r="67" spans="1:5" ht="30" x14ac:dyDescent="0.35">
      <c r="A67" s="52" t="s">
        <v>160</v>
      </c>
      <c r="B67" s="47">
        <v>0.02</v>
      </c>
      <c r="C67" s="47">
        <v>0.02</v>
      </c>
      <c r="D67" s="47">
        <v>0.02</v>
      </c>
      <c r="E67" s="47">
        <v>0.01</v>
      </c>
    </row>
    <row r="68" spans="1:5" ht="30" x14ac:dyDescent="0.35">
      <c r="A68" s="52" t="s">
        <v>161</v>
      </c>
      <c r="B68" s="47">
        <v>0.05</v>
      </c>
      <c r="C68" s="47">
        <v>0.14000000000000001</v>
      </c>
      <c r="D68" s="47">
        <v>0.13</v>
      </c>
      <c r="E68" s="47">
        <v>0.12</v>
      </c>
    </row>
    <row r="69" spans="1:5" ht="30" x14ac:dyDescent="0.35">
      <c r="A69" s="52" t="s">
        <v>162</v>
      </c>
      <c r="B69" s="47">
        <v>0.02</v>
      </c>
      <c r="C69" s="47">
        <v>0.04</v>
      </c>
      <c r="D69" s="47">
        <v>0.04</v>
      </c>
      <c r="E69" s="47">
        <v>0.02</v>
      </c>
    </row>
    <row r="70" spans="1:5" ht="30" x14ac:dyDescent="0.35">
      <c r="A70" s="52" t="s">
        <v>163</v>
      </c>
      <c r="B70" s="47">
        <v>0.06</v>
      </c>
      <c r="C70" s="47">
        <v>0.19</v>
      </c>
      <c r="D70" s="47">
        <v>0.19</v>
      </c>
      <c r="E70" s="47">
        <v>0.18</v>
      </c>
    </row>
    <row r="71" spans="1:5" x14ac:dyDescent="0.35">
      <c r="A71" s="52" t="s">
        <v>164</v>
      </c>
      <c r="B71" s="47">
        <v>0.04</v>
      </c>
      <c r="C71" s="47">
        <v>0.09</v>
      </c>
      <c r="D71" s="47">
        <v>0.09</v>
      </c>
      <c r="E71" s="47">
        <v>0.06</v>
      </c>
    </row>
    <row r="72" spans="1:5" ht="30" x14ac:dyDescent="0.35">
      <c r="A72" s="52" t="s">
        <v>166</v>
      </c>
      <c r="B72" s="48">
        <v>0.03</v>
      </c>
      <c r="C72" s="48">
        <v>0.06</v>
      </c>
      <c r="D72" s="48">
        <v>0.1</v>
      </c>
      <c r="E72" s="48">
        <v>0.06</v>
      </c>
    </row>
    <row r="73" spans="1:5" ht="30" x14ac:dyDescent="0.35">
      <c r="A73" s="52" t="s">
        <v>165</v>
      </c>
      <c r="B73" s="47">
        <v>0.04</v>
      </c>
      <c r="C73" s="47">
        <v>0.05</v>
      </c>
      <c r="D73" s="47">
        <v>0.11</v>
      </c>
      <c r="E73" s="47">
        <v>0.09</v>
      </c>
    </row>
    <row r="74" spans="1:5" ht="30" x14ac:dyDescent="0.35">
      <c r="A74" s="52" t="s">
        <v>168</v>
      </c>
      <c r="B74" s="47">
        <v>0.02</v>
      </c>
      <c r="C74" s="47">
        <v>0.04</v>
      </c>
      <c r="D74" s="47">
        <v>0.1</v>
      </c>
      <c r="E74" s="47">
        <v>0.09</v>
      </c>
    </row>
    <row r="75" spans="1:5" ht="30" x14ac:dyDescent="0.35">
      <c r="A75" s="52" t="s">
        <v>167</v>
      </c>
      <c r="B75" s="47">
        <v>0.02</v>
      </c>
      <c r="C75" s="47">
        <v>0.04</v>
      </c>
      <c r="D75" s="47">
        <v>7.0000000000000007E-2</v>
      </c>
      <c r="E75" s="47">
        <v>0.03</v>
      </c>
    </row>
    <row r="76" spans="1:5" x14ac:dyDescent="0.35">
      <c r="A76" s="52" t="s">
        <v>169</v>
      </c>
      <c r="B76" s="47">
        <v>0.02</v>
      </c>
      <c r="C76" s="47">
        <v>0.03</v>
      </c>
      <c r="D76" s="47">
        <v>0.02</v>
      </c>
      <c r="E76" s="47">
        <v>0.02</v>
      </c>
    </row>
    <row r="77" spans="1:5" x14ac:dyDescent="0.35">
      <c r="A77" s="52" t="s">
        <v>170</v>
      </c>
      <c r="B77" s="47">
        <v>0.01</v>
      </c>
      <c r="C77" s="47">
        <v>0.01</v>
      </c>
      <c r="D77" s="47">
        <v>0</v>
      </c>
      <c r="E77" s="47">
        <v>0.01</v>
      </c>
    </row>
    <row r="78" spans="1:5" x14ac:dyDescent="0.35">
      <c r="A78" s="52" t="s">
        <v>171</v>
      </c>
      <c r="B78" s="47">
        <v>0.03</v>
      </c>
      <c r="C78" s="47">
        <v>0.04</v>
      </c>
      <c r="D78" s="47">
        <v>0.06</v>
      </c>
      <c r="E78" s="47">
        <v>0.05</v>
      </c>
    </row>
    <row r="79" spans="1:5" x14ac:dyDescent="0.35">
      <c r="A79" s="52" t="s">
        <v>172</v>
      </c>
      <c r="B79" s="47">
        <v>0.06</v>
      </c>
      <c r="C79" s="47">
        <v>0.04</v>
      </c>
      <c r="D79" s="47">
        <v>0.02</v>
      </c>
      <c r="E79" s="47">
        <v>0</v>
      </c>
    </row>
    <row r="80" spans="1:5" x14ac:dyDescent="0.35">
      <c r="A80" s="52" t="s">
        <v>173</v>
      </c>
      <c r="B80" s="47">
        <v>0.02</v>
      </c>
      <c r="C80" s="47">
        <v>0.03</v>
      </c>
      <c r="D80" s="47">
        <v>0.03</v>
      </c>
      <c r="E80" s="47">
        <v>0.05</v>
      </c>
    </row>
    <row r="81" spans="1:5" x14ac:dyDescent="0.35">
      <c r="A81" s="52" t="s">
        <v>174</v>
      </c>
      <c r="B81" s="47">
        <v>0.03</v>
      </c>
      <c r="C81" s="47">
        <v>0.04</v>
      </c>
      <c r="D81" s="47">
        <v>0.05</v>
      </c>
      <c r="E81" s="47">
        <v>0.03</v>
      </c>
    </row>
    <row r="82" spans="1:5" x14ac:dyDescent="0.35">
      <c r="A82" s="52" t="s">
        <v>175</v>
      </c>
      <c r="B82" s="47">
        <v>0.03</v>
      </c>
      <c r="C82" s="47">
        <v>0.04</v>
      </c>
      <c r="D82" s="47">
        <v>0.05</v>
      </c>
      <c r="E82" s="47">
        <v>0.04</v>
      </c>
    </row>
    <row r="83" spans="1:5" x14ac:dyDescent="0.35">
      <c r="A83" s="52" t="s">
        <v>176</v>
      </c>
      <c r="B83" s="47">
        <v>0.03</v>
      </c>
      <c r="C83" s="47">
        <v>0.03</v>
      </c>
      <c r="D83" s="47">
        <v>0.05</v>
      </c>
      <c r="E83" s="47">
        <v>0.03</v>
      </c>
    </row>
    <row r="84" spans="1:5" x14ac:dyDescent="0.35">
      <c r="A84" s="52" t="s">
        <v>177</v>
      </c>
      <c r="B84" s="47">
        <v>0.03</v>
      </c>
      <c r="C84" s="47">
        <v>0.02</v>
      </c>
      <c r="D84" s="47">
        <v>0.06</v>
      </c>
      <c r="E84" s="47">
        <v>0.04</v>
      </c>
    </row>
    <row r="85" spans="1:5" x14ac:dyDescent="0.35">
      <c r="A85" s="54" t="s">
        <v>178</v>
      </c>
      <c r="B85" s="47">
        <v>0.02</v>
      </c>
      <c r="C85" s="47">
        <v>0.02</v>
      </c>
      <c r="D85" s="47">
        <v>0.01</v>
      </c>
      <c r="E85" s="47">
        <v>0.06</v>
      </c>
    </row>
    <row r="86" spans="1:5" x14ac:dyDescent="0.35">
      <c r="A86" s="53" t="s">
        <v>179</v>
      </c>
      <c r="B86" s="49">
        <v>1.33</v>
      </c>
      <c r="C86" s="49">
        <v>1.33</v>
      </c>
      <c r="D86" s="49">
        <v>1.33</v>
      </c>
      <c r="E86" s="49">
        <v>1.33</v>
      </c>
    </row>
    <row r="87" spans="1:5" x14ac:dyDescent="0.35">
      <c r="A87" s="52" t="s">
        <v>179</v>
      </c>
      <c r="B87" s="47">
        <v>1.33</v>
      </c>
      <c r="C87" s="47">
        <v>1.33</v>
      </c>
      <c r="D87" s="47">
        <v>1.33</v>
      </c>
      <c r="E87" s="47">
        <v>1.33</v>
      </c>
    </row>
    <row r="88" spans="1:5" ht="19.5" x14ac:dyDescent="0.35">
      <c r="A88" s="51" t="s">
        <v>255</v>
      </c>
      <c r="B88" s="46">
        <v>5.64</v>
      </c>
      <c r="C88" s="46">
        <v>5.64</v>
      </c>
      <c r="D88" s="46">
        <v>6.08</v>
      </c>
      <c r="E88" s="46">
        <v>5.47</v>
      </c>
    </row>
    <row r="89" spans="1:5" x14ac:dyDescent="0.35">
      <c r="A89" s="53" t="s">
        <v>251</v>
      </c>
      <c r="B89" s="49">
        <v>0.44</v>
      </c>
      <c r="C89" s="49">
        <v>0.48</v>
      </c>
      <c r="D89" s="49">
        <v>0.56999999999999995</v>
      </c>
      <c r="E89" s="49">
        <v>0.43</v>
      </c>
    </row>
    <row r="90" spans="1:5" x14ac:dyDescent="0.35">
      <c r="A90" s="52" t="s">
        <v>289</v>
      </c>
      <c r="B90" s="47">
        <v>0.08</v>
      </c>
      <c r="C90" s="47">
        <v>0.08</v>
      </c>
      <c r="D90" s="47">
        <v>0.08</v>
      </c>
      <c r="E90" s="47">
        <v>0.08</v>
      </c>
    </row>
    <row r="91" spans="1:5" x14ac:dyDescent="0.35">
      <c r="A91" s="52" t="s">
        <v>290</v>
      </c>
      <c r="B91" s="47">
        <v>0.09</v>
      </c>
      <c r="C91" s="47">
        <v>0.09</v>
      </c>
      <c r="D91" s="47">
        <v>0.09</v>
      </c>
      <c r="E91" s="47">
        <v>0.1</v>
      </c>
    </row>
    <row r="92" spans="1:5" x14ac:dyDescent="0.35">
      <c r="A92" s="52" t="s">
        <v>291</v>
      </c>
      <c r="B92" s="47">
        <v>0.03</v>
      </c>
      <c r="C92" s="47">
        <v>0.02</v>
      </c>
      <c r="D92" s="47">
        <v>0.01</v>
      </c>
      <c r="E92" s="47">
        <v>0.02</v>
      </c>
    </row>
    <row r="93" spans="1:5" x14ac:dyDescent="0.35">
      <c r="A93" s="52" t="s">
        <v>292</v>
      </c>
      <c r="B93" s="47">
        <v>0.08</v>
      </c>
      <c r="C93" s="47">
        <v>0.17</v>
      </c>
      <c r="D93" s="47">
        <v>0.19</v>
      </c>
      <c r="E93" s="47">
        <v>0.13</v>
      </c>
    </row>
    <row r="94" spans="1:5" x14ac:dyDescent="0.35">
      <c r="A94" s="52" t="s">
        <v>293</v>
      </c>
      <c r="B94" s="47">
        <v>0.17</v>
      </c>
      <c r="C94" s="47">
        <v>0.12</v>
      </c>
      <c r="D94" s="47">
        <v>0.19</v>
      </c>
      <c r="E94" s="47">
        <v>0.1</v>
      </c>
    </row>
    <row r="95" spans="1:5" x14ac:dyDescent="0.35">
      <c r="A95" s="53" t="s">
        <v>238</v>
      </c>
      <c r="B95" s="49">
        <v>0.45</v>
      </c>
      <c r="C95" s="49">
        <v>0.47</v>
      </c>
      <c r="D95" s="49">
        <v>0.77</v>
      </c>
      <c r="E95" s="49">
        <v>0.34</v>
      </c>
    </row>
    <row r="96" spans="1:5" x14ac:dyDescent="0.35">
      <c r="A96" s="52" t="s">
        <v>180</v>
      </c>
      <c r="B96" s="47">
        <v>7.0000000000000007E-2</v>
      </c>
      <c r="C96" s="47">
        <v>0</v>
      </c>
      <c r="D96" s="47">
        <v>0.1</v>
      </c>
      <c r="E96" s="47">
        <v>0</v>
      </c>
    </row>
    <row r="97" spans="1:5" ht="30" x14ac:dyDescent="0.35">
      <c r="A97" s="52" t="s">
        <v>181</v>
      </c>
      <c r="B97" s="47">
        <v>0.06</v>
      </c>
      <c r="C97" s="47">
        <v>0.06</v>
      </c>
      <c r="D97" s="47">
        <v>0.1</v>
      </c>
      <c r="E97" s="47">
        <v>0.06</v>
      </c>
    </row>
    <row r="98" spans="1:5" x14ac:dyDescent="0.35">
      <c r="A98" s="52" t="s">
        <v>182</v>
      </c>
      <c r="B98" s="47">
        <v>0.02</v>
      </c>
      <c r="C98" s="47">
        <v>0.06</v>
      </c>
      <c r="D98" s="47">
        <v>0.09</v>
      </c>
      <c r="E98" s="47">
        <v>0.1</v>
      </c>
    </row>
    <row r="99" spans="1:5" x14ac:dyDescent="0.35">
      <c r="A99" s="52" t="s">
        <v>183</v>
      </c>
      <c r="B99" s="47">
        <v>0.02</v>
      </c>
      <c r="C99" s="47">
        <v>0.02</v>
      </c>
      <c r="D99" s="47">
        <v>0.1</v>
      </c>
      <c r="E99" s="47">
        <v>0.02</v>
      </c>
    </row>
    <row r="100" spans="1:5" x14ac:dyDescent="0.35">
      <c r="A100" s="52" t="s">
        <v>184</v>
      </c>
      <c r="B100" s="47">
        <v>0.04</v>
      </c>
      <c r="C100" s="47">
        <v>0.1</v>
      </c>
      <c r="D100" s="47">
        <v>0.04</v>
      </c>
      <c r="E100" s="47">
        <v>0.02</v>
      </c>
    </row>
    <row r="101" spans="1:5" x14ac:dyDescent="0.35">
      <c r="A101" s="52" t="s">
        <v>185</v>
      </c>
      <c r="B101" s="47">
        <v>0.05</v>
      </c>
      <c r="C101" s="47">
        <v>0.04</v>
      </c>
      <c r="D101" s="47">
        <v>0.06</v>
      </c>
      <c r="E101" s="47">
        <v>0.08</v>
      </c>
    </row>
    <row r="102" spans="1:5" x14ac:dyDescent="0.35">
      <c r="A102" s="52" t="s">
        <v>186</v>
      </c>
      <c r="B102" s="47">
        <v>0</v>
      </c>
      <c r="C102" s="47">
        <v>0</v>
      </c>
      <c r="D102" s="47">
        <v>0.1</v>
      </c>
      <c r="E102" s="47">
        <v>0</v>
      </c>
    </row>
    <row r="103" spans="1:5" x14ac:dyDescent="0.35">
      <c r="A103" s="52" t="s">
        <v>187</v>
      </c>
      <c r="B103" s="47">
        <v>0.04</v>
      </c>
      <c r="C103" s="47">
        <v>0.1</v>
      </c>
      <c r="D103" s="47">
        <v>0.02</v>
      </c>
      <c r="E103" s="47">
        <v>0.02</v>
      </c>
    </row>
    <row r="104" spans="1:5" x14ac:dyDescent="0.35">
      <c r="A104" s="52" t="s">
        <v>188</v>
      </c>
      <c r="B104" s="47">
        <v>0.01</v>
      </c>
      <c r="C104" s="47">
        <v>0</v>
      </c>
      <c r="D104" s="47">
        <v>0.1</v>
      </c>
      <c r="E104" s="47">
        <v>0</v>
      </c>
    </row>
    <row r="105" spans="1:5" x14ac:dyDescent="0.35">
      <c r="A105" s="52" t="s">
        <v>189</v>
      </c>
      <c r="B105" s="47">
        <v>0.03</v>
      </c>
      <c r="C105" s="47">
        <v>0.09</v>
      </c>
      <c r="D105" s="47">
        <v>0.1</v>
      </c>
      <c r="E105" s="47">
        <v>0</v>
      </c>
    </row>
    <row r="106" spans="1:5" x14ac:dyDescent="0.35">
      <c r="A106" s="52" t="s">
        <v>190</v>
      </c>
      <c r="B106" s="47">
        <v>0.05</v>
      </c>
      <c r="C106" s="47">
        <v>7.0000000000000007E-2</v>
      </c>
      <c r="D106" s="47">
        <v>0.02</v>
      </c>
      <c r="E106" s="47">
        <v>0.03</v>
      </c>
    </row>
    <row r="107" spans="1:5" x14ac:dyDescent="0.35">
      <c r="A107" s="52" t="s">
        <v>191</v>
      </c>
      <c r="B107" s="47">
        <v>0.01</v>
      </c>
      <c r="C107" s="47">
        <v>0.01</v>
      </c>
      <c r="D107" s="47">
        <v>7.0000000000000007E-2</v>
      </c>
      <c r="E107" s="47">
        <v>0.04</v>
      </c>
    </row>
    <row r="108" spans="1:5" x14ac:dyDescent="0.35">
      <c r="A108" s="52" t="s">
        <v>192</v>
      </c>
      <c r="B108" s="47">
        <v>0.03</v>
      </c>
      <c r="C108" s="47">
        <v>0.04</v>
      </c>
      <c r="D108" s="47">
        <v>7.0000000000000007E-2</v>
      </c>
      <c r="E108" s="47">
        <v>0.04</v>
      </c>
    </row>
    <row r="109" spans="1:5" x14ac:dyDescent="0.35">
      <c r="A109" s="53" t="s">
        <v>252</v>
      </c>
      <c r="B109" s="49">
        <v>0.95</v>
      </c>
      <c r="C109" s="49">
        <v>0.88</v>
      </c>
      <c r="D109" s="49">
        <v>0.94</v>
      </c>
      <c r="E109" s="49">
        <v>0.9</v>
      </c>
    </row>
    <row r="110" spans="1:5" x14ac:dyDescent="0.35">
      <c r="A110" s="52" t="s">
        <v>193</v>
      </c>
      <c r="B110" s="47">
        <v>0.1</v>
      </c>
      <c r="C110" s="47">
        <v>0.1</v>
      </c>
      <c r="D110" s="47">
        <v>0.1</v>
      </c>
      <c r="E110" s="47">
        <v>0.1</v>
      </c>
    </row>
    <row r="111" spans="1:5" x14ac:dyDescent="0.35">
      <c r="A111" s="52" t="s">
        <v>194</v>
      </c>
      <c r="B111" s="47">
        <v>0.1</v>
      </c>
      <c r="C111" s="47">
        <v>0.1</v>
      </c>
      <c r="D111" s="47">
        <v>0.1</v>
      </c>
      <c r="E111" s="47">
        <v>0.1</v>
      </c>
    </row>
    <row r="112" spans="1:5" x14ac:dyDescent="0.35">
      <c r="A112" s="52" t="s">
        <v>195</v>
      </c>
      <c r="B112" s="47">
        <v>0.1</v>
      </c>
      <c r="C112" s="47">
        <v>0.1</v>
      </c>
      <c r="D112" s="47">
        <v>0.1</v>
      </c>
      <c r="E112" s="47">
        <v>0.1</v>
      </c>
    </row>
    <row r="113" spans="1:5" x14ac:dyDescent="0.35">
      <c r="A113" s="52" t="s">
        <v>196</v>
      </c>
      <c r="B113" s="47">
        <v>0.1</v>
      </c>
      <c r="C113" s="47">
        <v>0.1</v>
      </c>
      <c r="D113" s="47">
        <v>0.1</v>
      </c>
      <c r="E113" s="47">
        <v>0.1</v>
      </c>
    </row>
    <row r="114" spans="1:5" x14ac:dyDescent="0.35">
      <c r="A114" s="52" t="s">
        <v>197</v>
      </c>
      <c r="B114" s="47">
        <v>0.09</v>
      </c>
      <c r="C114" s="47">
        <v>0.09</v>
      </c>
      <c r="D114" s="47">
        <v>0.09</v>
      </c>
      <c r="E114" s="47">
        <v>0.1</v>
      </c>
    </row>
    <row r="115" spans="1:5" x14ac:dyDescent="0.35">
      <c r="A115" s="52" t="s">
        <v>294</v>
      </c>
      <c r="B115" s="47">
        <v>0.09</v>
      </c>
      <c r="C115" s="47">
        <v>0.09</v>
      </c>
      <c r="D115" s="47">
        <v>0.09</v>
      </c>
      <c r="E115" s="47">
        <v>0.1</v>
      </c>
    </row>
    <row r="116" spans="1:5" x14ac:dyDescent="0.35">
      <c r="A116" s="52" t="s">
        <v>295</v>
      </c>
      <c r="B116" s="47">
        <v>0.09</v>
      </c>
      <c r="C116" s="47">
        <v>0.09</v>
      </c>
      <c r="D116" s="47">
        <v>0.09</v>
      </c>
      <c r="E116" s="47">
        <v>0.1</v>
      </c>
    </row>
    <row r="117" spans="1:5" x14ac:dyDescent="0.35">
      <c r="A117" s="52" t="s">
        <v>198</v>
      </c>
      <c r="B117" s="47">
        <v>0.09</v>
      </c>
      <c r="C117" s="47">
        <v>0.09</v>
      </c>
      <c r="D117" s="47">
        <v>0.09</v>
      </c>
      <c r="E117" s="47">
        <v>0.1</v>
      </c>
    </row>
    <row r="118" spans="1:5" x14ac:dyDescent="0.35">
      <c r="A118" s="52" t="s">
        <v>199</v>
      </c>
      <c r="B118" s="47">
        <v>0.09</v>
      </c>
      <c r="C118" s="47">
        <v>0.09</v>
      </c>
      <c r="D118" s="47">
        <v>0.09</v>
      </c>
      <c r="E118" s="47">
        <v>0.1</v>
      </c>
    </row>
    <row r="119" spans="1:5" x14ac:dyDescent="0.35">
      <c r="A119" s="52" t="s">
        <v>200</v>
      </c>
      <c r="B119" s="47">
        <v>0.1</v>
      </c>
      <c r="C119" s="47">
        <v>0.03</v>
      </c>
      <c r="D119" s="47">
        <v>0.08</v>
      </c>
      <c r="E119" s="47">
        <v>0.04</v>
      </c>
    </row>
    <row r="120" spans="1:5" x14ac:dyDescent="0.35">
      <c r="A120" s="53" t="s">
        <v>253</v>
      </c>
      <c r="B120" s="49">
        <v>0.95</v>
      </c>
      <c r="C120" s="49">
        <v>0.95</v>
      </c>
      <c r="D120" s="49">
        <v>0.95</v>
      </c>
      <c r="E120" s="49">
        <v>0.95</v>
      </c>
    </row>
    <row r="121" spans="1:5" x14ac:dyDescent="0.35">
      <c r="A121" s="52" t="s">
        <v>201</v>
      </c>
      <c r="B121" s="47">
        <v>0.19</v>
      </c>
      <c r="C121" s="47">
        <v>0.19</v>
      </c>
      <c r="D121" s="47">
        <v>0.19</v>
      </c>
      <c r="E121" s="47">
        <v>0.19</v>
      </c>
    </row>
    <row r="122" spans="1:5" x14ac:dyDescent="0.35">
      <c r="A122" s="52" t="s">
        <v>202</v>
      </c>
      <c r="B122" s="47">
        <v>0.19</v>
      </c>
      <c r="C122" s="47">
        <v>0.19</v>
      </c>
      <c r="D122" s="47">
        <v>0.19</v>
      </c>
      <c r="E122" s="47">
        <v>0.19</v>
      </c>
    </row>
    <row r="123" spans="1:5" x14ac:dyDescent="0.35">
      <c r="A123" s="52" t="s">
        <v>203</v>
      </c>
      <c r="B123" s="47">
        <v>0.19</v>
      </c>
      <c r="C123" s="47">
        <v>0.19</v>
      </c>
      <c r="D123" s="47">
        <v>0.19</v>
      </c>
      <c r="E123" s="47">
        <v>0.19</v>
      </c>
    </row>
    <row r="124" spans="1:5" x14ac:dyDescent="0.35">
      <c r="A124" s="52" t="s">
        <v>204</v>
      </c>
      <c r="B124" s="47">
        <v>0.19</v>
      </c>
      <c r="C124" s="47">
        <v>0.19</v>
      </c>
      <c r="D124" s="47">
        <v>0.19</v>
      </c>
      <c r="E124" s="47">
        <v>0.19</v>
      </c>
    </row>
    <row r="125" spans="1:5" x14ac:dyDescent="0.35">
      <c r="A125" s="52" t="s">
        <v>205</v>
      </c>
      <c r="B125" s="47">
        <v>0.19</v>
      </c>
      <c r="C125" s="47">
        <v>0.19</v>
      </c>
      <c r="D125" s="47">
        <v>0.19</v>
      </c>
      <c r="E125" s="47">
        <v>0.19</v>
      </c>
    </row>
    <row r="126" spans="1:5" x14ac:dyDescent="0.35">
      <c r="A126" s="53" t="s">
        <v>254</v>
      </c>
      <c r="B126" s="49">
        <v>0.95</v>
      </c>
      <c r="C126" s="49">
        <v>0.95</v>
      </c>
      <c r="D126" s="49">
        <v>0.95</v>
      </c>
      <c r="E126" s="49">
        <v>0.95</v>
      </c>
    </row>
    <row r="127" spans="1:5" x14ac:dyDescent="0.35">
      <c r="A127" s="52" t="s">
        <v>206</v>
      </c>
      <c r="B127" s="47">
        <v>0.24</v>
      </c>
      <c r="C127" s="47">
        <v>0.24</v>
      </c>
      <c r="D127" s="47">
        <v>0.24</v>
      </c>
      <c r="E127" s="47">
        <v>0.24</v>
      </c>
    </row>
    <row r="128" spans="1:5" x14ac:dyDescent="0.35">
      <c r="A128" s="52" t="s">
        <v>207</v>
      </c>
      <c r="B128" s="47">
        <v>0.24</v>
      </c>
      <c r="C128" s="47">
        <v>0.24</v>
      </c>
      <c r="D128" s="47">
        <v>0.24</v>
      </c>
      <c r="E128" s="47">
        <v>0.24</v>
      </c>
    </row>
    <row r="129" spans="1:5" x14ac:dyDescent="0.35">
      <c r="A129" s="52" t="s">
        <v>208</v>
      </c>
      <c r="B129" s="47">
        <v>0.24</v>
      </c>
      <c r="C129" s="47">
        <v>0.24</v>
      </c>
      <c r="D129" s="47">
        <v>0.24</v>
      </c>
      <c r="E129" s="47">
        <v>0.24</v>
      </c>
    </row>
    <row r="130" spans="1:5" x14ac:dyDescent="0.35">
      <c r="A130" s="52" t="s">
        <v>209</v>
      </c>
      <c r="B130" s="47">
        <v>0.24</v>
      </c>
      <c r="C130" s="47">
        <v>0.24</v>
      </c>
      <c r="D130" s="47">
        <v>0.24</v>
      </c>
      <c r="E130" s="47">
        <v>0.24</v>
      </c>
    </row>
    <row r="131" spans="1:5" x14ac:dyDescent="0.35">
      <c r="A131" s="53" t="s">
        <v>210</v>
      </c>
      <c r="B131" s="49">
        <v>0.95</v>
      </c>
      <c r="C131" s="49">
        <v>0.95</v>
      </c>
      <c r="D131" s="49">
        <v>0.95</v>
      </c>
      <c r="E131" s="49">
        <v>0.95</v>
      </c>
    </row>
    <row r="132" spans="1:5" x14ac:dyDescent="0.35">
      <c r="A132" s="52" t="s">
        <v>210</v>
      </c>
      <c r="B132" s="47">
        <v>0.95</v>
      </c>
      <c r="C132" s="47">
        <v>0.95</v>
      </c>
      <c r="D132" s="47">
        <v>0.95</v>
      </c>
      <c r="E132" s="47">
        <v>0.95</v>
      </c>
    </row>
    <row r="133" spans="1:5" x14ac:dyDescent="0.35">
      <c r="A133" s="53" t="s">
        <v>211</v>
      </c>
      <c r="B133" s="49">
        <v>0.95</v>
      </c>
      <c r="C133" s="49">
        <v>0.95</v>
      </c>
      <c r="D133" s="49">
        <v>0.95</v>
      </c>
      <c r="E133" s="49">
        <v>0.95</v>
      </c>
    </row>
    <row r="134" spans="1:5" x14ac:dyDescent="0.35">
      <c r="A134" s="52" t="s">
        <v>211</v>
      </c>
      <c r="B134" s="47">
        <v>0.95</v>
      </c>
      <c r="C134" s="47">
        <v>0.95</v>
      </c>
      <c r="D134" s="47">
        <v>0.95</v>
      </c>
      <c r="E134" s="47">
        <v>0.95</v>
      </c>
    </row>
  </sheetData>
  <hyperlinks>
    <hyperlink ref="E1" location="Dashboard!A1" display="Dashboard" xr:uid="{7412AAA7-F5D3-4C14-BA1F-396E540639CB}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workbookViewId="0"/>
  </sheetViews>
  <sheetFormatPr baseColWidth="10" defaultRowHeight="18" x14ac:dyDescent="0.35"/>
  <cols>
    <col min="1" max="1" width="40.7109375" style="15" bestFit="1" customWidth="1"/>
    <col min="2" max="2" width="19.85546875" style="15" bestFit="1" customWidth="1"/>
    <col min="3" max="3" width="24.7109375" style="15" bestFit="1" customWidth="1"/>
    <col min="4" max="4" width="13" style="15" customWidth="1"/>
    <col min="5" max="5" width="26.85546875" style="15" bestFit="1" customWidth="1"/>
    <col min="6" max="16384" width="11.42578125" style="15"/>
  </cols>
  <sheetData>
    <row r="1" spans="1:5" ht="23.25" customHeight="1" thickBot="1" x14ac:dyDescent="0.4">
      <c r="B1" s="19" t="s">
        <v>280</v>
      </c>
      <c r="C1" s="20"/>
      <c r="E1" s="23" t="s">
        <v>281</v>
      </c>
    </row>
    <row r="2" spans="1:5" ht="37.5" x14ac:dyDescent="0.35">
      <c r="A2" s="28"/>
      <c r="B2" s="34" t="s">
        <v>213</v>
      </c>
      <c r="C2" s="35" t="s">
        <v>212</v>
      </c>
      <c r="D2" s="34" t="s">
        <v>214</v>
      </c>
      <c r="E2" s="34" t="s">
        <v>215</v>
      </c>
    </row>
    <row r="3" spans="1:5" ht="26.25" x14ac:dyDescent="0.4">
      <c r="A3" s="55" t="s">
        <v>273</v>
      </c>
      <c r="B3" s="56">
        <v>62.499676953105833</v>
      </c>
      <c r="C3" s="56">
        <v>53.290764673066384</v>
      </c>
      <c r="D3" s="56">
        <v>62.625070344511123</v>
      </c>
      <c r="E3" s="56">
        <v>53.647492424058512</v>
      </c>
    </row>
    <row r="4" spans="1:5" ht="26.25" x14ac:dyDescent="0.4">
      <c r="A4" s="29" t="s">
        <v>224</v>
      </c>
      <c r="B4" s="36">
        <v>13.219554061914948</v>
      </c>
      <c r="C4" s="36">
        <v>10.676985183810393</v>
      </c>
      <c r="D4" s="36">
        <v>10.692889352364812</v>
      </c>
      <c r="E4" s="36">
        <v>9.4002454311257893</v>
      </c>
    </row>
    <row r="5" spans="1:5" ht="19.5" x14ac:dyDescent="0.35">
      <c r="A5" s="25" t="s">
        <v>216</v>
      </c>
      <c r="B5" s="37">
        <v>4.7625988167881319</v>
      </c>
      <c r="C5" s="37">
        <v>3.2760889921075838</v>
      </c>
      <c r="D5" s="37">
        <v>2.7255281325515353</v>
      </c>
      <c r="E5" s="37">
        <v>1.7998322052469562</v>
      </c>
    </row>
    <row r="6" spans="1:5" ht="19.5" x14ac:dyDescent="0.35">
      <c r="A6" s="25" t="s">
        <v>221</v>
      </c>
      <c r="B6" s="37">
        <v>6.666666666666667</v>
      </c>
      <c r="C6" s="37">
        <v>6.666666666666667</v>
      </c>
      <c r="D6" s="37">
        <v>6.666666666666667</v>
      </c>
      <c r="E6" s="37">
        <v>6.666666666666667</v>
      </c>
    </row>
    <row r="7" spans="1:5" ht="19.5" x14ac:dyDescent="0.35">
      <c r="A7" s="25" t="s">
        <v>223</v>
      </c>
      <c r="B7" s="37">
        <v>1.7902885784601505</v>
      </c>
      <c r="C7" s="37">
        <v>0.73422952503614236</v>
      </c>
      <c r="D7" s="37">
        <v>1.3006945531466101</v>
      </c>
      <c r="E7" s="37">
        <v>0.93374655921216576</v>
      </c>
    </row>
    <row r="8" spans="1:5" ht="26.25" x14ac:dyDescent="0.4">
      <c r="A8" s="29" t="s">
        <v>229</v>
      </c>
      <c r="B8" s="30">
        <v>9.3370637397792233</v>
      </c>
      <c r="C8" s="30">
        <v>11.009694132652687</v>
      </c>
      <c r="D8" s="30">
        <v>10.493194382429621</v>
      </c>
      <c r="E8" s="30">
        <v>9.4766198253969112</v>
      </c>
    </row>
    <row r="9" spans="1:5" ht="19.5" x14ac:dyDescent="0.35">
      <c r="A9" s="40" t="s">
        <v>225</v>
      </c>
      <c r="B9" s="31">
        <v>1.2860189784403442</v>
      </c>
      <c r="C9" s="31">
        <v>1.4842311696897239</v>
      </c>
      <c r="D9" s="31">
        <v>1.4664454112362046</v>
      </c>
      <c r="E9" s="31">
        <v>0.71809542798362536</v>
      </c>
    </row>
    <row r="10" spans="1:5" ht="19.5" x14ac:dyDescent="0.35">
      <c r="A10" s="40" t="s">
        <v>228</v>
      </c>
      <c r="B10" s="31">
        <v>8.0510447613388791</v>
      </c>
      <c r="C10" s="31">
        <v>9.5254629629629619</v>
      </c>
      <c r="D10" s="31">
        <v>9.0267489711934168</v>
      </c>
      <c r="E10" s="31">
        <v>8.7585243974132858</v>
      </c>
    </row>
    <row r="11" spans="1:5" ht="26.25" x14ac:dyDescent="0.4">
      <c r="A11" s="29" t="s">
        <v>240</v>
      </c>
      <c r="B11" s="30">
        <v>16.984391402871307</v>
      </c>
      <c r="C11" s="30">
        <v>17.095282080168754</v>
      </c>
      <c r="D11" s="30">
        <v>17.10654677186681</v>
      </c>
      <c r="E11" s="30">
        <v>17.2425071870531</v>
      </c>
    </row>
    <row r="12" spans="1:5" ht="19.5" x14ac:dyDescent="0.35">
      <c r="A12" s="25" t="s">
        <v>230</v>
      </c>
      <c r="B12" s="31">
        <v>5</v>
      </c>
      <c r="C12" s="31">
        <v>5</v>
      </c>
      <c r="D12" s="31">
        <v>5</v>
      </c>
      <c r="E12" s="31">
        <v>5</v>
      </c>
    </row>
    <row r="13" spans="1:5" ht="19.5" x14ac:dyDescent="0.35">
      <c r="A13" s="25" t="s">
        <v>231</v>
      </c>
      <c r="B13" s="31">
        <v>5</v>
      </c>
      <c r="C13" s="31">
        <v>5</v>
      </c>
      <c r="D13" s="31">
        <v>5</v>
      </c>
      <c r="E13" s="31">
        <v>5</v>
      </c>
    </row>
    <row r="14" spans="1:5" ht="19.5" x14ac:dyDescent="0.35">
      <c r="A14" s="25" t="s">
        <v>232</v>
      </c>
      <c r="B14" s="31">
        <v>5</v>
      </c>
      <c r="C14" s="31">
        <v>5</v>
      </c>
      <c r="D14" s="31">
        <v>5</v>
      </c>
      <c r="E14" s="31">
        <v>5</v>
      </c>
    </row>
    <row r="15" spans="1:5" ht="19.5" x14ac:dyDescent="0.35">
      <c r="A15" s="25" t="s">
        <v>239</v>
      </c>
      <c r="B15" s="31">
        <v>1.9843914028713059</v>
      </c>
      <c r="C15" s="31">
        <v>2.0952820801687553</v>
      </c>
      <c r="D15" s="31">
        <v>2.1065467718668094</v>
      </c>
      <c r="E15" s="31">
        <v>2.2425071870530999</v>
      </c>
    </row>
    <row r="16" spans="1:5" ht="26.25" x14ac:dyDescent="0.4">
      <c r="A16" s="29" t="s">
        <v>244</v>
      </c>
      <c r="B16" s="30">
        <v>11.794550834040351</v>
      </c>
      <c r="C16" s="30">
        <v>4.1794033346345563</v>
      </c>
      <c r="D16" s="30">
        <v>12.445223262949883</v>
      </c>
      <c r="E16" s="30">
        <v>6.5205641120827114</v>
      </c>
    </row>
    <row r="17" spans="1:5" ht="19.5" x14ac:dyDescent="0.35">
      <c r="A17" s="25" t="s">
        <v>242</v>
      </c>
      <c r="B17" s="31">
        <v>4.7629416434225362</v>
      </c>
      <c r="C17" s="31">
        <v>3.4788914969272722</v>
      </c>
      <c r="D17" s="31">
        <v>6.6078239913763479</v>
      </c>
      <c r="E17" s="31">
        <v>3.5391556860211386</v>
      </c>
    </row>
    <row r="18" spans="1:5" ht="19.5" x14ac:dyDescent="0.35">
      <c r="A18" s="25" t="s">
        <v>243</v>
      </c>
      <c r="B18" s="31">
        <v>7.0316091906178171</v>
      </c>
      <c r="C18" s="31">
        <v>0.70051183770728409</v>
      </c>
      <c r="D18" s="31">
        <v>5.8373992715735348</v>
      </c>
      <c r="E18" s="31">
        <v>2.9814084260615732</v>
      </c>
    </row>
    <row r="19" spans="1:5" ht="26.25" x14ac:dyDescent="0.4">
      <c r="A19" s="44" t="s">
        <v>256</v>
      </c>
      <c r="B19" s="36">
        <v>11.164116914499999</v>
      </c>
      <c r="C19" s="36">
        <v>10.3293999418</v>
      </c>
      <c r="D19" s="36">
        <v>11.8872165749</v>
      </c>
      <c r="E19" s="36">
        <v>11.007555868400001</v>
      </c>
    </row>
    <row r="20" spans="1:5" ht="19.5" x14ac:dyDescent="0.35">
      <c r="A20" s="25" t="s">
        <v>245</v>
      </c>
      <c r="B20" s="37">
        <v>0.66</v>
      </c>
      <c r="C20" s="37">
        <v>0.64</v>
      </c>
      <c r="D20" s="37">
        <v>0.64</v>
      </c>
      <c r="E20" s="37">
        <v>0.57999999999999996</v>
      </c>
    </row>
    <row r="21" spans="1:5" ht="19.5" x14ac:dyDescent="0.35">
      <c r="A21" s="25" t="s">
        <v>250</v>
      </c>
      <c r="B21" s="37">
        <v>4.8600000000000003</v>
      </c>
      <c r="C21" s="37">
        <v>4.05</v>
      </c>
      <c r="D21" s="37">
        <v>5.16</v>
      </c>
      <c r="E21" s="37">
        <v>4.96</v>
      </c>
    </row>
    <row r="22" spans="1:5" ht="19.5" x14ac:dyDescent="0.35">
      <c r="A22" s="25" t="s">
        <v>255</v>
      </c>
      <c r="B22" s="37">
        <v>5.64</v>
      </c>
      <c r="C22" s="37">
        <v>5.64</v>
      </c>
      <c r="D22" s="37">
        <v>6.08</v>
      </c>
      <c r="E22" s="37">
        <v>5.47</v>
      </c>
    </row>
  </sheetData>
  <hyperlinks>
    <hyperlink ref="E1" location="Dashboard!A1" display="Dashboard" xr:uid="{914D359F-04F5-4DDD-BD85-934A5F69227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5"/>
  <sheetViews>
    <sheetView workbookViewId="0">
      <selection activeCell="E6" sqref="E6"/>
    </sheetView>
  </sheetViews>
  <sheetFormatPr baseColWidth="10" defaultRowHeight="15" x14ac:dyDescent="0.25"/>
  <cols>
    <col min="1" max="4" width="11.42578125" style="5"/>
    <col min="5" max="5" width="23" style="5" bestFit="1" customWidth="1"/>
    <col min="6" max="6" width="11.42578125" style="5"/>
    <col min="7" max="7" width="12.7109375" style="5" customWidth="1"/>
    <col min="8" max="9" width="16.85546875" style="5" customWidth="1"/>
    <col min="10" max="10" width="11.42578125" style="5"/>
    <col min="11" max="12" width="12.7109375" style="5" customWidth="1"/>
    <col min="13" max="13" width="13.140625" style="5" customWidth="1"/>
    <col min="14" max="14" width="14.7109375" style="5" customWidth="1"/>
    <col min="15" max="17" width="11.42578125" style="5"/>
    <col min="18" max="18" width="12.85546875" style="5" customWidth="1"/>
    <col min="19" max="19" width="11.42578125" style="5"/>
    <col min="20" max="20" width="12" style="5" bestFit="1" customWidth="1"/>
    <col min="21" max="21" width="14.140625" style="5" customWidth="1"/>
    <col min="22" max="22" width="15.5703125" style="5" customWidth="1"/>
    <col min="23" max="23" width="14.28515625" style="5" customWidth="1"/>
    <col min="24" max="24" width="14.140625" style="5" bestFit="1" customWidth="1"/>
    <col min="25" max="16384" width="11.42578125" style="5"/>
  </cols>
  <sheetData>
    <row r="1" spans="1:2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216</v>
      </c>
      <c r="G1" s="3" t="s">
        <v>221</v>
      </c>
      <c r="H1" s="3" t="s">
        <v>223</v>
      </c>
      <c r="I1" s="7" t="s">
        <v>224</v>
      </c>
      <c r="J1" s="3" t="s">
        <v>225</v>
      </c>
      <c r="K1" s="3" t="s">
        <v>228</v>
      </c>
      <c r="L1" s="7" t="s">
        <v>229</v>
      </c>
      <c r="M1" s="3" t="s">
        <v>230</v>
      </c>
      <c r="N1" s="3" t="s">
        <v>231</v>
      </c>
      <c r="O1" s="3" t="s">
        <v>232</v>
      </c>
      <c r="P1" s="3" t="s">
        <v>239</v>
      </c>
      <c r="Q1" s="7" t="s">
        <v>240</v>
      </c>
      <c r="R1" s="3" t="s">
        <v>242</v>
      </c>
      <c r="S1" s="3" t="s">
        <v>243</v>
      </c>
      <c r="T1" s="7" t="s">
        <v>244</v>
      </c>
      <c r="U1" s="3" t="s">
        <v>245</v>
      </c>
      <c r="V1" s="3" t="s">
        <v>250</v>
      </c>
      <c r="W1" s="3" t="s">
        <v>255</v>
      </c>
      <c r="X1" s="7" t="s">
        <v>256</v>
      </c>
      <c r="Y1" s="13" t="s">
        <v>273</v>
      </c>
    </row>
    <row r="2" spans="1:25" x14ac:dyDescent="0.25">
      <c r="A2" s="2"/>
      <c r="B2" s="2"/>
      <c r="C2" s="2"/>
      <c r="D2" s="2"/>
      <c r="E2" s="2" t="s">
        <v>213</v>
      </c>
      <c r="F2" s="4">
        <v>4.7625988167881319</v>
      </c>
      <c r="G2" s="6">
        <v>6.666666666666667</v>
      </c>
      <c r="H2" s="6">
        <v>1.7902885784601505</v>
      </c>
      <c r="I2" s="8">
        <f>+SUM(F2:H2)</f>
        <v>13.21955406191495</v>
      </c>
      <c r="J2" s="6">
        <v>1.2860189784403442</v>
      </c>
      <c r="K2" s="6">
        <v>8.0510447613388791</v>
      </c>
      <c r="L2" s="8">
        <f>+SUM(J2:K2)</f>
        <v>9.3370637397792233</v>
      </c>
      <c r="M2" s="6">
        <v>5</v>
      </c>
      <c r="N2" s="6">
        <v>5</v>
      </c>
      <c r="O2" s="6">
        <v>5</v>
      </c>
      <c r="P2" s="6">
        <v>1.9843914028713059</v>
      </c>
      <c r="Q2" s="8">
        <f>+SUM(M2:P2)</f>
        <v>16.984391402871307</v>
      </c>
      <c r="R2" s="6">
        <v>4.7629416434225362</v>
      </c>
      <c r="S2" s="6">
        <v>7.0316091906178171</v>
      </c>
      <c r="T2" s="8">
        <f>+SUM(R2:S2)</f>
        <v>11.794550834040354</v>
      </c>
      <c r="U2" s="6">
        <v>0.66115669364859109</v>
      </c>
      <c r="V2" s="6">
        <v>4.903339562678128</v>
      </c>
      <c r="W2" s="6">
        <v>5.6449604797871515</v>
      </c>
      <c r="X2" s="8">
        <v>11.16</v>
      </c>
      <c r="Y2" s="14">
        <f>+SUM(I2,L2,Q2,T2,X2)</f>
        <v>62.495560038605831</v>
      </c>
    </row>
    <row r="3" spans="1:25" x14ac:dyDescent="0.25">
      <c r="A3" s="2"/>
      <c r="B3" s="2"/>
      <c r="C3" s="2"/>
      <c r="D3" s="2"/>
      <c r="E3" s="2" t="s">
        <v>212</v>
      </c>
      <c r="F3" s="4">
        <v>3.2760889921075838</v>
      </c>
      <c r="G3" s="6">
        <v>6.666666666666667</v>
      </c>
      <c r="H3" s="6">
        <v>0.73422952503614236</v>
      </c>
      <c r="I3" s="8">
        <f t="shared" ref="I3:I5" si="0">+SUM(F3:H3)</f>
        <v>10.676985183810393</v>
      </c>
      <c r="J3" s="6">
        <v>1.4842311696897239</v>
      </c>
      <c r="K3" s="6">
        <v>9.5254629629629619</v>
      </c>
      <c r="L3" s="8">
        <f t="shared" ref="L3:L5" si="1">+SUM(J3:K3)</f>
        <v>11.009694132652687</v>
      </c>
      <c r="M3" s="6">
        <v>5</v>
      </c>
      <c r="N3" s="6">
        <v>5</v>
      </c>
      <c r="O3" s="6">
        <v>5</v>
      </c>
      <c r="P3" s="6">
        <v>2.0952820801687553</v>
      </c>
      <c r="Q3" s="8">
        <f t="shared" ref="Q3:Q5" si="2">+SUM(M3:P3)</f>
        <v>17.095282080168754</v>
      </c>
      <c r="R3" s="6">
        <v>3.4788914969272722</v>
      </c>
      <c r="S3" s="6">
        <v>0.70051183770728409</v>
      </c>
      <c r="T3" s="8">
        <f t="shared" ref="T3:T5" si="3">+SUM(R3:S3)</f>
        <v>4.1794033346345563</v>
      </c>
      <c r="U3" s="6">
        <v>0.63673143693193857</v>
      </c>
      <c r="V3" s="6">
        <v>4.085732814683622</v>
      </c>
      <c r="W3" s="6">
        <v>5.6411165858189714</v>
      </c>
      <c r="X3" s="8">
        <v>10.33</v>
      </c>
      <c r="Y3" s="14">
        <f t="shared" ref="Y3:Y5" si="4">+SUM(I3,L3,Q3,T3,X3)</f>
        <v>53.291364731266384</v>
      </c>
    </row>
    <row r="4" spans="1:25" x14ac:dyDescent="0.25">
      <c r="A4" s="2"/>
      <c r="B4" s="2"/>
      <c r="C4" s="2"/>
      <c r="D4" s="2"/>
      <c r="E4" s="2" t="s">
        <v>214</v>
      </c>
      <c r="F4" s="4">
        <v>2.7255281325515353</v>
      </c>
      <c r="G4" s="6">
        <v>6.666666666666667</v>
      </c>
      <c r="H4" s="6">
        <v>1.3006945531466101</v>
      </c>
      <c r="I4" s="8">
        <f t="shared" si="0"/>
        <v>10.692889352364812</v>
      </c>
      <c r="J4" s="6">
        <v>1.4664454112362046</v>
      </c>
      <c r="K4" s="6">
        <v>9.0267489711934168</v>
      </c>
      <c r="L4" s="8">
        <f t="shared" si="1"/>
        <v>10.493194382429621</v>
      </c>
      <c r="M4" s="6">
        <v>5</v>
      </c>
      <c r="N4" s="6">
        <v>5</v>
      </c>
      <c r="O4" s="6">
        <v>5</v>
      </c>
      <c r="P4" s="6">
        <v>2.1065467718668094</v>
      </c>
      <c r="Q4" s="8">
        <f t="shared" si="2"/>
        <v>17.10654677186681</v>
      </c>
      <c r="R4" s="6">
        <v>6.6078239913763479</v>
      </c>
      <c r="S4" s="6">
        <v>5.8373992715735348</v>
      </c>
      <c r="T4" s="8">
        <f t="shared" si="3"/>
        <v>12.445223262949883</v>
      </c>
      <c r="U4" s="6">
        <v>0.63939885580997335</v>
      </c>
      <c r="V4" s="6">
        <v>5.1498329157919764</v>
      </c>
      <c r="W4" s="6">
        <v>6.0828649096412883</v>
      </c>
      <c r="X4" s="8">
        <v>11.89</v>
      </c>
      <c r="Y4" s="14">
        <f t="shared" si="4"/>
        <v>62.627853769611121</v>
      </c>
    </row>
    <row r="5" spans="1:25" x14ac:dyDescent="0.25">
      <c r="A5" s="2"/>
      <c r="B5" s="2"/>
      <c r="C5" s="2"/>
      <c r="D5" s="2"/>
      <c r="E5" s="2" t="s">
        <v>215</v>
      </c>
      <c r="F5" s="4">
        <v>1.7998322052469562</v>
      </c>
      <c r="G5" s="6">
        <v>6.666666666666667</v>
      </c>
      <c r="H5" s="6">
        <v>0.93374655921216576</v>
      </c>
      <c r="I5" s="8">
        <f t="shared" si="0"/>
        <v>9.4002454311257893</v>
      </c>
      <c r="J5" s="6">
        <v>0.71809542798362536</v>
      </c>
      <c r="K5" s="6">
        <v>8.7585243974132858</v>
      </c>
      <c r="L5" s="8">
        <f t="shared" si="1"/>
        <v>9.4766198253969112</v>
      </c>
      <c r="M5" s="6">
        <v>5</v>
      </c>
      <c r="N5" s="6">
        <v>5</v>
      </c>
      <c r="O5" s="6">
        <v>5</v>
      </c>
      <c r="P5" s="6">
        <v>2.2425071870530999</v>
      </c>
      <c r="Q5" s="8">
        <f t="shared" si="2"/>
        <v>17.2425071870531</v>
      </c>
      <c r="R5" s="6">
        <v>3.5391556860211386</v>
      </c>
      <c r="S5" s="6">
        <v>2.9814084260615732</v>
      </c>
      <c r="T5" s="8">
        <f t="shared" si="3"/>
        <v>6.5205641120827114</v>
      </c>
      <c r="U5" s="6">
        <v>0.58040161287339964</v>
      </c>
      <c r="V5" s="6">
        <v>4.9756064335411567</v>
      </c>
      <c r="W5" s="6">
        <v>5.4688602682893199</v>
      </c>
      <c r="X5" s="8">
        <v>11.01</v>
      </c>
      <c r="Y5" s="14">
        <f t="shared" si="4"/>
        <v>53.649936555658506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Presentación</vt:lpstr>
      <vt:lpstr>Dashboard</vt:lpstr>
      <vt:lpstr>Capital Institucional</vt:lpstr>
      <vt:lpstr>Capital Natural</vt:lpstr>
      <vt:lpstr>Capital Humano y Social</vt:lpstr>
      <vt:lpstr>Capital Financiero</vt:lpstr>
      <vt:lpstr>Capital Infraestructura</vt:lpstr>
      <vt:lpstr>Dimensiones y Pilares</vt:lpstr>
      <vt:lpstr>DataDashboard</vt:lpstr>
      <vt:lpstr>TablasDinámicas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Antonio Osorto Ruiz</dc:creator>
  <cp:lastModifiedBy>Henry Antonio Osorto Ruiz</cp:lastModifiedBy>
  <dcterms:created xsi:type="dcterms:W3CDTF">2022-09-24T22:12:22Z</dcterms:created>
  <dcterms:modified xsi:type="dcterms:W3CDTF">2022-11-21T16:26:44Z</dcterms:modified>
</cp:coreProperties>
</file>